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Состав портфеля" sheetId="1" r:id="rId1"/>
  </sheets>
  <externalReferences>
    <externalReference r:id="rId2"/>
  </externalReferences>
  <definedNames>
    <definedName name="Report05_NAME" hidden="1">[1]XLR_NoRangeSheet!$B$9</definedName>
    <definedName name="Report05_TOTAL" hidden="1">[1]XLR_NoRangeSheet!$C$9</definedName>
    <definedName name="Report28_FULLNAME" hidden="1">[1]XLR_NoRangeSheet!$B$10</definedName>
    <definedName name="XLRPARAMS_FinishDate" hidden="1">[1]XLR_NoRangeSheet!$G$6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0" i="1" l="1"/>
  <c r="K210" i="1" s="1"/>
  <c r="G205" i="1"/>
  <c r="H205" i="1" s="1"/>
  <c r="G194" i="1"/>
  <c r="H194" i="1" s="1"/>
  <c r="G181" i="1"/>
  <c r="G165" i="1"/>
  <c r="H165" i="1" s="1"/>
  <c r="G146" i="1"/>
  <c r="H146" i="1" s="1"/>
  <c r="G143" i="1"/>
  <c r="H143" i="1" s="1"/>
  <c r="G120" i="1"/>
  <c r="H120" i="1" s="1"/>
  <c r="G54" i="1"/>
  <c r="H54" i="1" s="1"/>
  <c r="G39" i="1"/>
  <c r="H39" i="1" s="1"/>
  <c r="O2" i="1"/>
  <c r="H209" i="1" s="1"/>
  <c r="O1" i="1"/>
  <c r="H181" i="1" l="1"/>
  <c r="H167" i="1"/>
  <c r="H183" i="1"/>
  <c r="H196" i="1"/>
  <c r="H169" i="1"/>
  <c r="H185" i="1"/>
  <c r="H198" i="1"/>
  <c r="H148" i="1"/>
  <c r="H56" i="1"/>
  <c r="H150" i="1"/>
  <c r="H207" i="1"/>
  <c r="H152" i="1"/>
</calcChain>
</file>

<file path=xl/sharedStrings.xml><?xml version="1.0" encoding="utf-8"?>
<sst xmlns="http://schemas.openxmlformats.org/spreadsheetml/2006/main" count="667" uniqueCount="414">
  <si>
    <t>Наименование актива</t>
  </si>
  <si>
    <t xml:space="preserve">ISIN (номер государственной регистрации правил доверительного управления, кадастровый номер)
</t>
  </si>
  <si>
    <t>Полное наименование эмитента (дебитора)</t>
  </si>
  <si>
    <t>ОГРН</t>
  </si>
  <si>
    <t>Количество, шт.</t>
  </si>
  <si>
    <t>Стоимость, руб.</t>
  </si>
  <si>
    <t>Доля, %</t>
  </si>
  <si>
    <t>Государственные ценные бумаги Российской Федерации</t>
  </si>
  <si>
    <t>24021RMFS</t>
  </si>
  <si>
    <t>RU000A101CK7</t>
  </si>
  <si>
    <t>Министерство финансов Российской Федерации</t>
  </si>
  <si>
    <t>1037739085636</t>
  </si>
  <si>
    <t>26207RMFS</t>
  </si>
  <si>
    <t>RU000A0JS3W6</t>
  </si>
  <si>
    <t>26212RMFS</t>
  </si>
  <si>
    <t>RU000A0JTK38</t>
  </si>
  <si>
    <t>26218RMFS</t>
  </si>
  <si>
    <t>RU000A0JVW48</t>
  </si>
  <si>
    <t>26219RMFS</t>
  </si>
  <si>
    <t>RU000A0JWM07</t>
  </si>
  <si>
    <t>26221RMFS</t>
  </si>
  <si>
    <t>RU000A0JXFM1</t>
  </si>
  <si>
    <t>26224RMFS</t>
  </si>
  <si>
    <t>RU000A0ZYUA9</t>
  </si>
  <si>
    <t>26225RMFS</t>
  </si>
  <si>
    <t>RU000A0ZYUB7</t>
  </si>
  <si>
    <t>26226RMFS</t>
  </si>
  <si>
    <t>RU000A0ZZYW2</t>
  </si>
  <si>
    <t>26227RMFS</t>
  </si>
  <si>
    <t>RU000A1007F4</t>
  </si>
  <si>
    <t>26228RMFS</t>
  </si>
  <si>
    <t>RU000A100A82</t>
  </si>
  <si>
    <t>26229RMFS</t>
  </si>
  <si>
    <t>RU000A100EG3</t>
  </si>
  <si>
    <t>26232RMFS</t>
  </si>
  <si>
    <t>RU000A1014N4</t>
  </si>
  <si>
    <t>26233RMFS</t>
  </si>
  <si>
    <t>RU000A101F94</t>
  </si>
  <si>
    <t>26234RMFS</t>
  </si>
  <si>
    <t>RU000A101QE0</t>
  </si>
  <si>
    <t>26235RMFS</t>
  </si>
  <si>
    <t>RU000A1028E3</t>
  </si>
  <si>
    <t>26236RMFS</t>
  </si>
  <si>
    <t>RU000A102BT8</t>
  </si>
  <si>
    <t>26237RMFS</t>
  </si>
  <si>
    <t>RU000A1038Z7</t>
  </si>
  <si>
    <t>26239RMFS</t>
  </si>
  <si>
    <t>RU000A103901</t>
  </si>
  <si>
    <t>26240RMFS</t>
  </si>
  <si>
    <t>RU000A103BR0</t>
  </si>
  <si>
    <t>26241RMFS</t>
  </si>
  <si>
    <t>RU000A105FZ9</t>
  </si>
  <si>
    <t>26242RMFS</t>
  </si>
  <si>
    <t>RU000A105RV3</t>
  </si>
  <si>
    <t>26244RMFS</t>
  </si>
  <si>
    <t>RU000A1074G2</t>
  </si>
  <si>
    <t>29006RMFS</t>
  </si>
  <si>
    <t>RU000A0JV4L2</t>
  </si>
  <si>
    <t>29007RMFS</t>
  </si>
  <si>
    <t>RU000A0JV4M0</t>
  </si>
  <si>
    <t>29009RMFS</t>
  </si>
  <si>
    <t>RU000A0JV4N8</t>
  </si>
  <si>
    <t>29014RMFS</t>
  </si>
  <si>
    <t>RU000A101N52</t>
  </si>
  <si>
    <t>29024RMFS</t>
  </si>
  <si>
    <t>RU000A1066D5</t>
  </si>
  <si>
    <t>52002RMFS</t>
  </si>
  <si>
    <t>RU000A0ZYZ26</t>
  </si>
  <si>
    <t>52003RMFS</t>
  </si>
  <si>
    <t>RU000A102069</t>
  </si>
  <si>
    <t>52004RMFS</t>
  </si>
  <si>
    <t>RU000A103MX5</t>
  </si>
  <si>
    <t>52005RMFS</t>
  </si>
  <si>
    <t>RU000A105XV1</t>
  </si>
  <si>
    <t>Итого:</t>
  </si>
  <si>
    <t>Государственные ценные бумаги субъектов Российской Федерации</t>
  </si>
  <si>
    <t>RU26074MOS0</t>
  </si>
  <si>
    <t>RU000A1033Z8</t>
  </si>
  <si>
    <t>Правительство Москвы в лице Департамента финансов города Москвы</t>
  </si>
  <si>
    <t>1027700505348</t>
  </si>
  <si>
    <t>RU34012BAS0</t>
  </si>
  <si>
    <t>RU000A103DN5</t>
  </si>
  <si>
    <t>Министерство финансов Республики Башкортостан</t>
  </si>
  <si>
    <t>1030203917622</t>
  </si>
  <si>
    <t>RU34014BEL0</t>
  </si>
  <si>
    <t>RU000A101PA0</t>
  </si>
  <si>
    <t>Правительство Белгородской области</t>
  </si>
  <si>
    <t>1023101674650</t>
  </si>
  <si>
    <t>RU34021ANO0</t>
  </si>
  <si>
    <t>RU000A102895</t>
  </si>
  <si>
    <t>Министерство финансов и налоговой политики Новосибирской области</t>
  </si>
  <si>
    <t>1105476023223</t>
  </si>
  <si>
    <t>RU35001CLB0</t>
  </si>
  <si>
    <t>RU000A102FV5</t>
  </si>
  <si>
    <t>Министерство финансов Челябинской области</t>
  </si>
  <si>
    <t>1047424532968</t>
  </si>
  <si>
    <t>RU35002GSP0</t>
  </si>
  <si>
    <t>RU000A0ZYKJ1</t>
  </si>
  <si>
    <t>Комитет финансов Санкт-Петербурга</t>
  </si>
  <si>
    <t>1027810256352</t>
  </si>
  <si>
    <t>RU35002KND0</t>
  </si>
  <si>
    <t>RU000A0ZZ8X4</t>
  </si>
  <si>
    <t>министерство финансов Краснодарского края</t>
  </si>
  <si>
    <t>1022301211570</t>
  </si>
  <si>
    <t>RU35003GSP0</t>
  </si>
  <si>
    <t>RU000A102A15</t>
  </si>
  <si>
    <t>RU35004OMS0</t>
  </si>
  <si>
    <t>RU000A102DR8</t>
  </si>
  <si>
    <t>Министерство финансов Омской области</t>
  </si>
  <si>
    <t>1045504005414</t>
  </si>
  <si>
    <t>RU35009SVS0</t>
  </si>
  <si>
    <t>RU000A102CT6</t>
  </si>
  <si>
    <t>Министерство финансов Свердловской области</t>
  </si>
  <si>
    <t>1026605256589</t>
  </si>
  <si>
    <t>RU35015NJG0</t>
  </si>
  <si>
    <t>RU000A102DS6</t>
  </si>
  <si>
    <t>Министерство финансов Нижегородской области</t>
  </si>
  <si>
    <t>1025203044426</t>
  </si>
  <si>
    <t>RU35016NJG0</t>
  </si>
  <si>
    <t>RU000A1043K9</t>
  </si>
  <si>
    <t>RU35023ANO0</t>
  </si>
  <si>
    <t>RU000A107B19</t>
  </si>
  <si>
    <t>Муниципальные облигации</t>
  </si>
  <si>
    <t>Облигации российских эмитентов</t>
  </si>
  <si>
    <t>4-11-36400-R</t>
  </si>
  <si>
    <t>RU000A106375</t>
  </si>
  <si>
    <t>ОБЩЕСТВО С ОГРАНИЧЕННОЙ ОТВЕТСТВЕННОСТЬЮ "ГАЗПРОМ КАПИТАЛ"</t>
  </si>
  <si>
    <t>1087746212388</t>
  </si>
  <si>
    <t>4-19-65045-D</t>
  </si>
  <si>
    <t>RU000A0JQ7Z2</t>
  </si>
  <si>
    <t>открытое акционерное общество "Российские железные дороги"</t>
  </si>
  <si>
    <t>1037739877295</t>
  </si>
  <si>
    <t>4-23-65045-D</t>
  </si>
  <si>
    <t>RU000A0JQRD9</t>
  </si>
  <si>
    <t>4-28-65045-D</t>
  </si>
  <si>
    <t>RU000A0JTU85</t>
  </si>
  <si>
    <t>4-32-65045-D</t>
  </si>
  <si>
    <t>RU000A0JSGV0</t>
  </si>
  <si>
    <t>4-41-65045-D</t>
  </si>
  <si>
    <t>RU000A0JX1S1</t>
  </si>
  <si>
    <t>4B02-01-00122-A</t>
  </si>
  <si>
    <t>RU000A0JUFU0</t>
  </si>
  <si>
    <t>публичное акционерное общество "Нефтяная компания "Роснефть"</t>
  </si>
  <si>
    <t>1027700043502</t>
  </si>
  <si>
    <t>4B02-01-55192-E-001P</t>
  </si>
  <si>
    <t>RU000A100XC2</t>
  </si>
  <si>
    <t>Публичное акционерное общество "Полюс"</t>
  </si>
  <si>
    <t>1068400002990</t>
  </si>
  <si>
    <t>4B02-01-55319-E-001P</t>
  </si>
  <si>
    <t>RU000A103AT8</t>
  </si>
  <si>
    <t>акционерное общество "Атомный энергопромышленный комплекс"</t>
  </si>
  <si>
    <t>1077758081664</t>
  </si>
  <si>
    <t>4B02-02-16643-A-002P</t>
  </si>
  <si>
    <t>RU000A104W17</t>
  </si>
  <si>
    <t>акционерное общество "Почта России"</t>
  </si>
  <si>
    <t>1197746000000</t>
  </si>
  <si>
    <t>4B02-02-36241-R-002P</t>
  </si>
  <si>
    <t>RU000A105JP2</t>
  </si>
  <si>
    <t>Общество с ограниченной ответственностью "ИКС 5 ФИНАНС"</t>
  </si>
  <si>
    <t>1067761792053</t>
  </si>
  <si>
    <t>4B02-02-36400-R-001P</t>
  </si>
  <si>
    <t>RU000A100LL8</t>
  </si>
  <si>
    <t>4B02-02-40155-F-001P</t>
  </si>
  <si>
    <t>RU000A105A61</t>
  </si>
  <si>
    <t>Публичное акционерное общество "Горно-металлургическая компания "Норильский никель"</t>
  </si>
  <si>
    <t>1028400000298</t>
  </si>
  <si>
    <t>4B02-02-55052-E-002P</t>
  </si>
  <si>
    <t>RU000A102GU5</t>
  </si>
  <si>
    <t>Публичное акционерное общество "НоваБев Групп"</t>
  </si>
  <si>
    <t>1047796969450</t>
  </si>
  <si>
    <t>4B02-02-55319-E-001P</t>
  </si>
  <si>
    <t>RU000A105K85</t>
  </si>
  <si>
    <t>4B02-02-55385-E-001P</t>
  </si>
  <si>
    <t>RU000A101MG4</t>
  </si>
  <si>
    <t>ПУБЛИЧНОЕ АКЦИОНЕРНОЕ ОБЩЕСТВО "ФЕДЕРАЛЬНАЯ СЕТЕВАЯ КОМПАНИЯ - РОССЕТИ"</t>
  </si>
  <si>
    <t>1024701893336</t>
  </si>
  <si>
    <t>4B02-03-00124-A-001P</t>
  </si>
  <si>
    <t>RU000A0ZYG52</t>
  </si>
  <si>
    <t>ПУБЛИЧНОЕ АКЦИОНЕРНОЕ ОБЩЕСТВО "РОСТЕЛЕКОМ"</t>
  </si>
  <si>
    <t>1027700198767</t>
  </si>
  <si>
    <t>4B02-03-55052-E-002P</t>
  </si>
  <si>
    <t>RU000A104Y15</t>
  </si>
  <si>
    <t>4B02-03-55192-E-001P</t>
  </si>
  <si>
    <t>RU000A105VC5</t>
  </si>
  <si>
    <t>4B02-03-65018-D-001P</t>
  </si>
  <si>
    <t>RU000A1036S6</t>
  </si>
  <si>
    <t>4B02-03-65134-D</t>
  </si>
  <si>
    <t>RU000A103DS4</t>
  </si>
  <si>
    <t>Публичное акционерное общество "СИБУР Холдинг"</t>
  </si>
  <si>
    <t>1057747421247</t>
  </si>
  <si>
    <t>4B02-04-00124-A-001P</t>
  </si>
  <si>
    <t>RU000A0ZYYE3</t>
  </si>
  <si>
    <t>4B02-04-36400-R</t>
  </si>
  <si>
    <t>RU000A0ZYV04</t>
  </si>
  <si>
    <t>4B02-04-60525-P-002P</t>
  </si>
  <si>
    <t>RU000A1036H9</t>
  </si>
  <si>
    <t>Публичное акционерное общество "Магнит"</t>
  </si>
  <si>
    <t>1032304945947</t>
  </si>
  <si>
    <t>4B02-05-00146-A-001P</t>
  </si>
  <si>
    <t>RU000A0ZYLQ4</t>
  </si>
  <si>
    <t>Публичное акционерное общество "Газпром нефть"</t>
  </si>
  <si>
    <t>1025501701686</t>
  </si>
  <si>
    <t>4B02-05-36400-R</t>
  </si>
  <si>
    <t>RU000A0JXFS8</t>
  </si>
  <si>
    <t>4B02-05-60525-P-001P</t>
  </si>
  <si>
    <t>RU000A1036M9</t>
  </si>
  <si>
    <t>4B02-05-65018-D-001P</t>
  </si>
  <si>
    <t>RU000A101LX1</t>
  </si>
  <si>
    <t>4B02-05-65045-D-001P</t>
  </si>
  <si>
    <t>RU000A0ZYU05</t>
  </si>
  <si>
    <t>4B02-06-00124-A-001P</t>
  </si>
  <si>
    <t>RU000A105LC6</t>
  </si>
  <si>
    <t>4B02-06-00124-A-002P</t>
  </si>
  <si>
    <t>RU000A103EZ7</t>
  </si>
  <si>
    <t>4B02-06-00739-A-001P</t>
  </si>
  <si>
    <t>RU000A100ET6</t>
  </si>
  <si>
    <t>Акционерное общество "ДОМ.РФ"</t>
  </si>
  <si>
    <t>1027700262270</t>
  </si>
  <si>
    <t>4B02-06-35992-H-001P</t>
  </si>
  <si>
    <t>RU000A1038D4</t>
  </si>
  <si>
    <t>акционерное общество "Трансмашхолдинг"</t>
  </si>
  <si>
    <t>1027739893246</t>
  </si>
  <si>
    <t>4B02-06-36393-R-001P</t>
  </si>
  <si>
    <t>RU000A102986</t>
  </si>
  <si>
    <t>Общество с ограниченной ответственностью "СУЭК-Финанс"</t>
  </si>
  <si>
    <t>1107746282687</t>
  </si>
  <si>
    <t>4B02-06-55038-E-001P</t>
  </si>
  <si>
    <t>RU000A1057P8</t>
  </si>
  <si>
    <t>Публичное акционерное общество "Федеральная гидрогенерирующая компания - РусГидро"</t>
  </si>
  <si>
    <t>1042401810494</t>
  </si>
  <si>
    <t>4B02-06-65018-D</t>
  </si>
  <si>
    <t>RU000A105DN0</t>
  </si>
  <si>
    <t>4B02-06-65018-D-001P</t>
  </si>
  <si>
    <t>RU000A105559</t>
  </si>
  <si>
    <t>4B02-07-00122-A</t>
  </si>
  <si>
    <t>RU000A0JUFV8</t>
  </si>
  <si>
    <t>4B02-07-55038-E-001P</t>
  </si>
  <si>
    <t>RU000A105HC4</t>
  </si>
  <si>
    <t>4B02-07-65045-D-001P</t>
  </si>
  <si>
    <t>RU000A0ZZ9R4</t>
  </si>
  <si>
    <t>4B02-08-00122-A-002P</t>
  </si>
  <si>
    <t>RU000A100KY3</t>
  </si>
  <si>
    <t>4B02-08-00124-A-002P</t>
  </si>
  <si>
    <t>RU000A104VS4</t>
  </si>
  <si>
    <t>4B02-08-31153-H-001P</t>
  </si>
  <si>
    <t>RU000A101LJ0</t>
  </si>
  <si>
    <t>Акционерное общество "Минерально-химическая компания "ЕвроХим"</t>
  </si>
  <si>
    <t>1027700002659</t>
  </si>
  <si>
    <t>4B02-08-36400-R-001P</t>
  </si>
  <si>
    <t>RU000A105U00</t>
  </si>
  <si>
    <t>4B02-09-00124-A-002P</t>
  </si>
  <si>
    <t>RU000A1051E5</t>
  </si>
  <si>
    <t>4B02-09-40155-F</t>
  </si>
  <si>
    <t>RU000A1069N8</t>
  </si>
  <si>
    <t>4B02-09-55038-E-001P</t>
  </si>
  <si>
    <t>RU000A105SL2</t>
  </si>
  <si>
    <t>4B02-10-55038-E-001P</t>
  </si>
  <si>
    <t>RU000A106037</t>
  </si>
  <si>
    <t>4B02-11-00124-A-002P</t>
  </si>
  <si>
    <t>RU000A106T93</t>
  </si>
  <si>
    <t>4B02-11-55038-E-001P</t>
  </si>
  <si>
    <t>RU000A106GD2</t>
  </si>
  <si>
    <t>4B02-12-00124-A-002P</t>
  </si>
  <si>
    <t>RU000A1077Y8</t>
  </si>
  <si>
    <t>4B02-13-00124-A-002P</t>
  </si>
  <si>
    <t>RU000A107910</t>
  </si>
  <si>
    <t>4B02-16-65045-D-001P</t>
  </si>
  <si>
    <t>RU000A100HY9</t>
  </si>
  <si>
    <t>4B02-20-04715-A-001P</t>
  </si>
  <si>
    <t>RU000A104SU6</t>
  </si>
  <si>
    <t>Публичное акционерное общество "Мобильные ТелеСистемы"</t>
  </si>
  <si>
    <t>1027700149124</t>
  </si>
  <si>
    <t>4B02-21-04715-A-001P</t>
  </si>
  <si>
    <t>RU000A104WJ1</t>
  </si>
  <si>
    <t>4B02-22-04715-A-001P</t>
  </si>
  <si>
    <t>RU000A1051T3</t>
  </si>
  <si>
    <t>4B02-26-65045-D-001P</t>
  </si>
  <si>
    <t>RU000A106K43</t>
  </si>
  <si>
    <t>4B02-29-65045-D-001P</t>
  </si>
  <si>
    <t>RU000A107936</t>
  </si>
  <si>
    <t>4B02-30-65045-D-001P</t>
  </si>
  <si>
    <t>RU000A107PU5</t>
  </si>
  <si>
    <t>4B02-500-01481-B-001P</t>
  </si>
  <si>
    <t>RU000A103WV8</t>
  </si>
  <si>
    <t>Публичное акционерное общество "Сбербанк России"</t>
  </si>
  <si>
    <t>1027700132195</t>
  </si>
  <si>
    <t>4B02-563-01481-B-001P</t>
  </si>
  <si>
    <t>RU000A105666</t>
  </si>
  <si>
    <t>4B021301326B</t>
  </si>
  <si>
    <t>RU000A0JUU90</t>
  </si>
  <si>
    <t>АКЦИОНЕРНОЕ ОБЩЕСТВО "АЛЬФА-БАНК"</t>
  </si>
  <si>
    <t>1027700067328</t>
  </si>
  <si>
    <t>Акции</t>
  </si>
  <si>
    <t>1-01-00077-A</t>
  </si>
  <si>
    <t>RU0009024277</t>
  </si>
  <si>
    <t>Публичное акционерное общество "Нефтяная компания "ЛУКОЙЛ"</t>
  </si>
  <si>
    <t>1027700035769</t>
  </si>
  <si>
    <t>1-01-00102-A</t>
  </si>
  <si>
    <t>RU0009046452</t>
  </si>
  <si>
    <t>ПУБЛИЧНОЕ АКЦИОНЕРНОЕ ОБЩЕСТВО "НОВОЛИПЕЦКИЙ МЕТАЛЛУРГИЧЕСКИЙ КОМБИНАТ"</t>
  </si>
  <si>
    <t>1024800823123</t>
  </si>
  <si>
    <t>1-01-00124-A</t>
  </si>
  <si>
    <t>RU0008943394</t>
  </si>
  <si>
    <t>1-01-00155-A</t>
  </si>
  <si>
    <t>RU0008926258</t>
  </si>
  <si>
    <t>Публичное акционерное общество "Сургутнефтегаз"</t>
  </si>
  <si>
    <t>1028600584540</t>
  </si>
  <si>
    <t>1-01-10613-A</t>
  </si>
  <si>
    <t>RU000A0JXNU8</t>
  </si>
  <si>
    <t>публичное акционерное общество "Современный коммерческий флот"</t>
  </si>
  <si>
    <t>1027739028712</t>
  </si>
  <si>
    <t>1-01-40155-F</t>
  </si>
  <si>
    <t>RU0007288411</t>
  </si>
  <si>
    <t>1-01-55192-E</t>
  </si>
  <si>
    <t>RU000A0JNAA8</t>
  </si>
  <si>
    <t>1-01-60525-P</t>
  </si>
  <si>
    <t>RU000A0JKQU8</t>
  </si>
  <si>
    <t>1-02-00028-A</t>
  </si>
  <si>
    <t>RU0007661625</t>
  </si>
  <si>
    <t>Публичное акционерное общество "Газпром"</t>
  </si>
  <si>
    <t>1027700070518</t>
  </si>
  <si>
    <t>1-02-00122-A</t>
  </si>
  <si>
    <t>RU000A0J2Q06</t>
  </si>
  <si>
    <t>1-02-00143-A</t>
  </si>
  <si>
    <t>RU0009046510</t>
  </si>
  <si>
    <t>Публичное акционерное общество "Северсталь"</t>
  </si>
  <si>
    <t>1023501236901</t>
  </si>
  <si>
    <t>1-02-00268-E</t>
  </si>
  <si>
    <t>RU000A0DKVS5</t>
  </si>
  <si>
    <t>публичное акционерное общество "НОВАТЭК"</t>
  </si>
  <si>
    <t>1026303117642</t>
  </si>
  <si>
    <t>1-03-00078-A</t>
  </si>
  <si>
    <t>RU0009084396</t>
  </si>
  <si>
    <t>ПУБЛИЧНОЕ АКЦИОНЕРНОЕ ОБЩЕСТВО "МАГНИТОГОРСКИЙ МЕТАЛЛУРГИЧЕСКИЙ КОМБИНАТ"</t>
  </si>
  <si>
    <t>1027402166835</t>
  </si>
  <si>
    <t>1-03-00161-A</t>
  </si>
  <si>
    <t>RU0009033591</t>
  </si>
  <si>
    <t>публичное акционерное общество "Татнефть" имени В.Д. Шашина</t>
  </si>
  <si>
    <t>1021601623702</t>
  </si>
  <si>
    <t>1-03-40046-N</t>
  </si>
  <si>
    <t>RU0007252813</t>
  </si>
  <si>
    <t>Акционерная компания "АЛРОСА" (публичное акционерное общество)</t>
  </si>
  <si>
    <t>1021400967092</t>
  </si>
  <si>
    <t>1-05-01669-A</t>
  </si>
  <si>
    <t>RU000A0DQZE3</t>
  </si>
  <si>
    <t>Публичное акционерное общество "Акционерная финансовая корпорация "Система"</t>
  </si>
  <si>
    <t>1027700003891</t>
  </si>
  <si>
    <t>1-05-08443-H</t>
  </si>
  <si>
    <t>RU000A0JR4A1</t>
  </si>
  <si>
    <t>Публичное акционерное общество "Московская Биржа ММВБ-РТС"</t>
  </si>
  <si>
    <t>1027739387411</t>
  </si>
  <si>
    <t>10301481B</t>
  </si>
  <si>
    <t>RU0009029540</t>
  </si>
  <si>
    <t>2-01-00155-A</t>
  </si>
  <si>
    <t>RU0009029524</t>
  </si>
  <si>
    <t>2-01-00206-A</t>
  </si>
  <si>
    <t>RU0009091573</t>
  </si>
  <si>
    <t>Публичное акционерное общество "Транснефть"</t>
  </si>
  <si>
    <t>1027700049486</t>
  </si>
  <si>
    <t>20301481B</t>
  </si>
  <si>
    <t>RU0009029557</t>
  </si>
  <si>
    <t>Паи паевых инвестиционных фондов, в том числе паи (акции, доли) иностранных индексных инвестиционных фондов</t>
  </si>
  <si>
    <t>Закрытый паевой инвестиционный фонд недвижимости "Современный Арендный бизнес 7"</t>
  </si>
  <si>
    <t>4416</t>
  </si>
  <si>
    <t>Общество с ограниченной ответственностью "Современные Фонды Недвижимости"</t>
  </si>
  <si>
    <t>1207700206515</t>
  </si>
  <si>
    <t>Ипотечные ценные бумаги, выпущенные в соответствии с законодательством Российской Федерации об ипотечных ценных бумагах</t>
  </si>
  <si>
    <t>Ценные бумаги международных финансовых организаций</t>
  </si>
  <si>
    <t>Облигации иностранных эмитентов</t>
  </si>
  <si>
    <t>Денежные средства на счетах в кредитных организациях</t>
  </si>
  <si>
    <t>Банк ГПБ (АО), 23632/2022-ДУ-1, 27.04.2022</t>
  </si>
  <si>
    <t>"Газпромбанк" (Акционерное общество)</t>
  </si>
  <si>
    <t>1027700167110</t>
  </si>
  <si>
    <t>ПАО Сбербанк, 40701810138000003058, 12.07.2023</t>
  </si>
  <si>
    <t>ПАО Сбербанк, 40701810138000003074, 12.07.2023</t>
  </si>
  <si>
    <t>ПАО Сбербанк, 40701810238000001866, 31.03.2023</t>
  </si>
  <si>
    <t>ПАО Сбербанк, 40701810338000003078, 12.07.2023</t>
  </si>
  <si>
    <t>ПАО Сбербанк, 40701810438000003062, 12.07.2023</t>
  </si>
  <si>
    <t>ПАО Сбербанк, 40701810438000008928, 22.03.2022</t>
  </si>
  <si>
    <t>ПАО Сбербанк, 40701810538000008938, 22.03.2022</t>
  </si>
  <si>
    <t>ПАО Сбербанк, 40701810738000008932, 22.03.2022</t>
  </si>
  <si>
    <t>ПАО Сбербанк, 40701810938000003070, 12.07.2023</t>
  </si>
  <si>
    <t>ПАО Сбербанк, 40701810938000008936, 22.03.2022</t>
  </si>
  <si>
    <t>Депозиты и депозитные сертификаты</t>
  </si>
  <si>
    <t>Недвижимое имущество</t>
  </si>
  <si>
    <t>Средства на специальных брокерских, клиринговых счетах</t>
  </si>
  <si>
    <t>АО "Сбербанк КИБ", 33-20/23, 19.04.2023</t>
  </si>
  <si>
    <t>Акционерное общество "Сбербанк КИБ"</t>
  </si>
  <si>
    <t>1027739007768</t>
  </si>
  <si>
    <t>Банк ГПБ (АО), Г000-Б-104838, 30.05.2022</t>
  </si>
  <si>
    <t>Банк ГПБ (АО), Г000-Б-104839, 30.05.2022</t>
  </si>
  <si>
    <t>Банк ГПБ (АО), Г000-Б-104841, 30.05.2022</t>
  </si>
  <si>
    <t>Банк ГПБ (АО), Г000-Б-104842, 30.05.2022</t>
  </si>
  <si>
    <t>Банк ГПБ (АО), Г000-Б-133751, 12.07.2023</t>
  </si>
  <si>
    <t>Банк ГПБ (АО), Г000-Б-133752, 12.07.2023</t>
  </si>
  <si>
    <t>Банк ГПБ (АО), Г000-Б-133753, 12.07.2023</t>
  </si>
  <si>
    <t>Банк ГПБ (АО), Г000-Б-133754, 12.07.2023</t>
  </si>
  <si>
    <t>Банк ГПБ (АО), Г000-Б-133755, 12.07.2023</t>
  </si>
  <si>
    <t>Предварительные затраты по ценным бумагам</t>
  </si>
  <si>
    <t>Положительная переоценка сделок Т+</t>
  </si>
  <si>
    <t>Дебиторская задолженность по сделкам репо</t>
  </si>
  <si>
    <t>Небанковская кредитная организация-центральный контрагент "Национальный Клиринговый Центр" (Акционерное общество)</t>
  </si>
  <si>
    <t>1067711004481</t>
  </si>
  <si>
    <t>26230RMFS</t>
  </si>
  <si>
    <t>29013RMFS</t>
  </si>
  <si>
    <t>29021RMFS</t>
  </si>
  <si>
    <t>Дебиторская задолженность по сделкам купли-продажи</t>
  </si>
  <si>
    <t>Дебиторская задолженность  по дивидендам</t>
  </si>
  <si>
    <t>Дебиторская задолженность эмитента (по погашению номинала и процентному (купонному) доходу) по облигациям</t>
  </si>
  <si>
    <t>Начисленные проценты по МНО</t>
  </si>
  <si>
    <t>Прочая дебиторская задолженность, в т.ч.:</t>
  </si>
  <si>
    <t>Всего активов:</t>
  </si>
  <si>
    <t>Состав инвестиционного портфеля средств пенсионных резервов фонда на 31.01.2024</t>
  </si>
  <si>
    <t>Акционерное общество "Негосударственный Пенсионный Фонд Сбербанка"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</si>
</sst>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0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  <charset val="204"/>
    </font>
    <font>
      <sz val="8"/>
      <color theme="1"/>
      <name val="Verdana"/>
      <family val="2"/>
      <charset val="204"/>
    </font>
    <font>
      <b/>
      <sz val="9"/>
      <name val="Verdana"/>
      <family val="2"/>
      <charset val="204"/>
    </font>
    <font>
      <b/>
      <sz val="8"/>
      <color theme="1"/>
      <name val="Verdana"/>
      <family val="2"/>
      <charset val="204"/>
    </font>
    <font>
      <sz val="9"/>
      <color rgb="FFFF0000"/>
      <name val="Verdana"/>
      <family val="2"/>
      <charset val="204"/>
    </font>
    <font>
      <b/>
      <sz val="9"/>
      <color theme="1"/>
      <name val="Verdana"/>
      <family val="2"/>
      <charset val="204"/>
    </font>
    <font>
      <b/>
      <sz val="8"/>
      <name val="Verdana"/>
      <family val="2"/>
      <charset val="204"/>
    </font>
    <font>
      <sz val="9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top"/>
    </xf>
    <xf numFmtId="164" fontId="1" fillId="0" borderId="0" xfId="0" applyNumberFormat="1" applyFont="1"/>
    <xf numFmtId="4" fontId="1" fillId="0" borderId="0" xfId="0" applyNumberFormat="1" applyFont="1" applyAlignment="1">
      <alignment wrapText="1"/>
    </xf>
    <xf numFmtId="4" fontId="1" fillId="0" borderId="0" xfId="0" applyNumberFormat="1" applyFont="1"/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5" fillId="0" borderId="0" xfId="0" applyNumberFormat="1" applyFont="1" applyAlignment="1">
      <alignment wrapText="1"/>
    </xf>
    <xf numFmtId="0" fontId="1" fillId="0" borderId="0" xfId="0" applyFont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/>
    </xf>
    <xf numFmtId="4" fontId="1" fillId="0" borderId="0" xfId="0" applyNumberFormat="1" applyFont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top"/>
    </xf>
    <xf numFmtId="0" fontId="4" fillId="2" borderId="1" xfId="0" applyFont="1" applyFill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vertical="center" wrapText="1"/>
    </xf>
    <xf numFmtId="4" fontId="8" fillId="0" borderId="1" xfId="0" quotePrefix="1" applyNumberFormat="1" applyFont="1" applyBorder="1" applyAlignment="1">
      <alignment vertical="center" wrapText="1"/>
    </xf>
    <xf numFmtId="164" fontId="0" fillId="0" borderId="0" xfId="0" applyNumberFormat="1"/>
    <xf numFmtId="4" fontId="0" fillId="0" borderId="0" xfId="0" applyNumberFormat="1" applyAlignment="1">
      <alignment wrapText="1"/>
    </xf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8;&#1089;&#1093;.-20240205-2714_240131_&#1055;&#1056;%20-%20&#1057;&#1073;&#1077;&#1088;&#1073;&#1072;&#1085;&#1082;&#1072;_&#1048;&#1085;&#1074;&#1077;&#1089;&#1090;&#1080;&#1094;&#1080;&#1086;&#1085;&#1085;&#1099;&#1081;%20&#1087;&#1086;&#1088;&#1090;&#1092;&#1077;&#1083;&#1100;%20&#1053;&#1055;&#1060;%205175-&#105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LR_NoRangeSheet"/>
      <sheetName val="Структура портфеля"/>
      <sheetName val="Состав портфеля"/>
    </sheetNames>
    <sheetDataSet>
      <sheetData sheetId="0">
        <row r="6">
          <cell r="G6">
            <v>45322</v>
          </cell>
        </row>
        <row r="9">
          <cell r="B9" t="str">
            <v>Состав инвестиционного портфеля средств пенсионных резервов фонда на 31.01.2024</v>
          </cell>
          <cell r="C9">
            <v>106375009952.38</v>
          </cell>
        </row>
        <row r="10">
          <cell r="B10" t="str">
            <v>Акционерное общество "Негосударственный Пенсионный Фонд Сбербанка"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0"/>
  <sheetViews>
    <sheetView tabSelected="1" workbookViewId="0">
      <selection activeCell="D13" sqref="D13"/>
    </sheetView>
  </sheetViews>
  <sheetFormatPr defaultRowHeight="15" x14ac:dyDescent="0.25"/>
  <cols>
    <col min="1" max="1" width="3.140625" customWidth="1"/>
    <col min="2" max="2" width="72.140625" style="2" customWidth="1"/>
    <col min="3" max="3" width="30.5703125" customWidth="1"/>
    <col min="4" max="4" width="61" customWidth="1"/>
    <col min="5" max="5" width="22.28515625" customWidth="1"/>
    <col min="6" max="6" width="23.28515625" style="37" customWidth="1"/>
    <col min="7" max="7" width="24.5703125" style="38" customWidth="1"/>
    <col min="8" max="8" width="15.140625" style="39" customWidth="1"/>
    <col min="9" max="9" width="2" customWidth="1"/>
    <col min="10" max="10" width="23.28515625" style="39" hidden="1" customWidth="1"/>
    <col min="11" max="11" width="24" style="39" hidden="1" customWidth="1"/>
    <col min="15" max="15" width="12.5703125" hidden="1" customWidth="1"/>
  </cols>
  <sheetData>
    <row r="1" spans="1:15" s="1" customFormat="1" ht="11.25" x14ac:dyDescent="0.15">
      <c r="B1" s="2"/>
      <c r="F1" s="3"/>
      <c r="G1" s="4"/>
      <c r="H1" s="5"/>
      <c r="J1" s="5"/>
      <c r="K1" s="5"/>
      <c r="O1" s="1">
        <f>XLRPARAMS_FinishDate</f>
        <v>45322</v>
      </c>
    </row>
    <row r="2" spans="1:15" s="1" customFormat="1" ht="11.25" x14ac:dyDescent="0.15">
      <c r="B2" s="6" t="s">
        <v>412</v>
      </c>
      <c r="C2" s="6"/>
      <c r="D2" s="6"/>
      <c r="E2" s="6"/>
      <c r="F2" s="6"/>
      <c r="G2" s="6"/>
      <c r="H2" s="6"/>
      <c r="J2" s="5"/>
      <c r="K2" s="5"/>
      <c r="O2" s="5">
        <f>Report05_TOTAL</f>
        <v>106375009952.38</v>
      </c>
    </row>
    <row r="3" spans="1:15" s="1" customFormat="1" ht="11.25" x14ac:dyDescent="0.15">
      <c r="B3" s="7" t="s">
        <v>413</v>
      </c>
      <c r="C3" s="7"/>
      <c r="D3" s="7"/>
      <c r="E3" s="7"/>
      <c r="F3" s="7"/>
      <c r="G3" s="7"/>
      <c r="H3" s="7"/>
      <c r="J3" s="5"/>
      <c r="K3" s="5"/>
    </row>
    <row r="4" spans="1:15" s="1" customFormat="1" ht="11.25" x14ac:dyDescent="0.15">
      <c r="B4" s="2"/>
      <c r="F4" s="3"/>
      <c r="G4" s="4"/>
      <c r="H4" s="5"/>
      <c r="J4" s="5"/>
      <c r="K4" s="5"/>
    </row>
    <row r="5" spans="1:15" s="1" customFormat="1" ht="52.5" x14ac:dyDescent="0.15">
      <c r="B5" s="8" t="s">
        <v>0</v>
      </c>
      <c r="C5" s="8" t="s">
        <v>1</v>
      </c>
      <c r="D5" s="8" t="s">
        <v>2</v>
      </c>
      <c r="E5" s="8" t="s">
        <v>3</v>
      </c>
      <c r="F5" s="9" t="s">
        <v>4</v>
      </c>
      <c r="G5" s="10" t="s">
        <v>5</v>
      </c>
      <c r="H5" s="10" t="s">
        <v>6</v>
      </c>
      <c r="J5" s="11"/>
      <c r="K5" s="5"/>
    </row>
    <row r="6" spans="1:15" s="12" customFormat="1" ht="11.25" x14ac:dyDescent="0.25">
      <c r="B6" s="13" t="s">
        <v>7</v>
      </c>
      <c r="C6" s="14"/>
      <c r="D6" s="14"/>
      <c r="E6" s="14"/>
      <c r="F6" s="15"/>
      <c r="G6" s="16"/>
      <c r="H6" s="17"/>
      <c r="J6" s="18"/>
      <c r="K6" s="18"/>
    </row>
    <row r="7" spans="1:15" s="12" customFormat="1" ht="11.25" x14ac:dyDescent="0.25">
      <c r="B7" s="19" t="s">
        <v>8</v>
      </c>
      <c r="C7" s="20" t="s">
        <v>9</v>
      </c>
      <c r="D7" s="20" t="s">
        <v>10</v>
      </c>
      <c r="E7" s="20" t="s">
        <v>11</v>
      </c>
      <c r="F7" s="21">
        <v>1743850</v>
      </c>
      <c r="G7" s="22">
        <v>1749726774.5</v>
      </c>
      <c r="H7" s="22">
        <v>1.64</v>
      </c>
      <c r="J7" s="18"/>
      <c r="K7" s="18"/>
    </row>
    <row r="8" spans="1:15" s="12" customFormat="1" ht="11.25" x14ac:dyDescent="0.25">
      <c r="B8" s="19" t="s">
        <v>12</v>
      </c>
      <c r="C8" s="20" t="s">
        <v>13</v>
      </c>
      <c r="D8" s="20" t="s">
        <v>10</v>
      </c>
      <c r="E8" s="20" t="s">
        <v>11</v>
      </c>
      <c r="F8" s="21">
        <v>1944564</v>
      </c>
      <c r="G8" s="22">
        <v>2095014441.98</v>
      </c>
      <c r="H8" s="22">
        <v>1.97</v>
      </c>
      <c r="J8" s="18"/>
      <c r="K8" s="18"/>
    </row>
    <row r="9" spans="1:15" s="23" customFormat="1" ht="11.25" x14ac:dyDescent="0.25">
      <c r="A9" s="12"/>
      <c r="B9" s="19" t="s">
        <v>14</v>
      </c>
      <c r="C9" s="20" t="s">
        <v>15</v>
      </c>
      <c r="D9" s="20" t="s">
        <v>10</v>
      </c>
      <c r="E9" s="20" t="s">
        <v>11</v>
      </c>
      <c r="F9" s="21">
        <v>1113660</v>
      </c>
      <c r="G9" s="22">
        <v>1121834123.9200001</v>
      </c>
      <c r="H9" s="22">
        <v>1.05</v>
      </c>
      <c r="I9" s="12"/>
      <c r="J9" s="18"/>
      <c r="K9" s="18"/>
      <c r="L9" s="12"/>
      <c r="M9" s="12"/>
      <c r="N9" s="12"/>
      <c r="O9" s="12"/>
    </row>
    <row r="10" spans="1:15" s="12" customFormat="1" ht="11.25" x14ac:dyDescent="0.25">
      <c r="B10" s="19" t="s">
        <v>16</v>
      </c>
      <c r="C10" s="20" t="s">
        <v>17</v>
      </c>
      <c r="D10" s="20" t="s">
        <v>10</v>
      </c>
      <c r="E10" s="20" t="s">
        <v>11</v>
      </c>
      <c r="F10" s="21">
        <v>288628</v>
      </c>
      <c r="G10" s="22">
        <v>273734991.07999998</v>
      </c>
      <c r="H10" s="22">
        <v>0.26</v>
      </c>
      <c r="J10" s="18"/>
      <c r="K10" s="18"/>
    </row>
    <row r="11" spans="1:15" s="12" customFormat="1" ht="11.25" x14ac:dyDescent="0.25">
      <c r="B11" s="19" t="s">
        <v>18</v>
      </c>
      <c r="C11" s="20" t="s">
        <v>19</v>
      </c>
      <c r="D11" s="20" t="s">
        <v>10</v>
      </c>
      <c r="E11" s="20" t="s">
        <v>11</v>
      </c>
      <c r="F11" s="21">
        <v>490000</v>
      </c>
      <c r="G11" s="22">
        <v>482560143.39999998</v>
      </c>
      <c r="H11" s="22">
        <v>0.45</v>
      </c>
      <c r="J11" s="18"/>
      <c r="K11" s="18"/>
    </row>
    <row r="12" spans="1:15" s="12" customFormat="1" ht="11.25" x14ac:dyDescent="0.25">
      <c r="B12" s="19" t="s">
        <v>20</v>
      </c>
      <c r="C12" s="20" t="s">
        <v>21</v>
      </c>
      <c r="D12" s="20" t="s">
        <v>10</v>
      </c>
      <c r="E12" s="20" t="s">
        <v>11</v>
      </c>
      <c r="F12" s="21">
        <v>274963</v>
      </c>
      <c r="G12" s="22">
        <v>295478815.69</v>
      </c>
      <c r="H12" s="22">
        <v>0.28000000000000003</v>
      </c>
      <c r="J12" s="18"/>
      <c r="K12" s="18"/>
    </row>
    <row r="13" spans="1:15" s="12" customFormat="1" ht="11.25" x14ac:dyDescent="0.25">
      <c r="B13" s="19" t="s">
        <v>22</v>
      </c>
      <c r="C13" s="20" t="s">
        <v>23</v>
      </c>
      <c r="D13" s="20" t="s">
        <v>10</v>
      </c>
      <c r="E13" s="20" t="s">
        <v>11</v>
      </c>
      <c r="F13" s="21">
        <v>465802</v>
      </c>
      <c r="G13" s="22">
        <v>416442428.13999999</v>
      </c>
      <c r="H13" s="22">
        <v>0.39</v>
      </c>
      <c r="J13" s="18"/>
      <c r="K13" s="18"/>
    </row>
    <row r="14" spans="1:15" s="12" customFormat="1" ht="11.25" x14ac:dyDescent="0.25">
      <c r="B14" s="19" t="s">
        <v>24</v>
      </c>
      <c r="C14" s="20" t="s">
        <v>25</v>
      </c>
      <c r="D14" s="20" t="s">
        <v>10</v>
      </c>
      <c r="E14" s="20" t="s">
        <v>11</v>
      </c>
      <c r="F14" s="21">
        <v>235188</v>
      </c>
      <c r="G14" s="22">
        <v>240826122.83000001</v>
      </c>
      <c r="H14" s="22">
        <v>0.23</v>
      </c>
      <c r="J14" s="18"/>
      <c r="K14" s="18"/>
    </row>
    <row r="15" spans="1:15" s="12" customFormat="1" ht="11.25" x14ac:dyDescent="0.25">
      <c r="B15" s="19" t="s">
        <v>26</v>
      </c>
      <c r="C15" s="20" t="s">
        <v>27</v>
      </c>
      <c r="D15" s="20" t="s">
        <v>10</v>
      </c>
      <c r="E15" s="20" t="s">
        <v>11</v>
      </c>
      <c r="F15" s="21">
        <v>250000</v>
      </c>
      <c r="G15" s="22">
        <v>239421702.31</v>
      </c>
      <c r="H15" s="22">
        <v>0.23</v>
      </c>
      <c r="J15" s="18"/>
      <c r="K15" s="18"/>
    </row>
    <row r="16" spans="1:15" s="12" customFormat="1" ht="11.25" x14ac:dyDescent="0.25">
      <c r="B16" s="19" t="s">
        <v>28</v>
      </c>
      <c r="C16" s="20" t="s">
        <v>29</v>
      </c>
      <c r="D16" s="20" t="s">
        <v>10</v>
      </c>
      <c r="E16" s="20" t="s">
        <v>11</v>
      </c>
      <c r="F16" s="21">
        <v>1935261</v>
      </c>
      <c r="G16" s="22">
        <v>1892917489.3199999</v>
      </c>
      <c r="H16" s="22">
        <v>1.78</v>
      </c>
      <c r="J16" s="18"/>
      <c r="K16" s="18"/>
    </row>
    <row r="17" spans="2:11" s="12" customFormat="1" ht="11.25" x14ac:dyDescent="0.25">
      <c r="B17" s="19" t="s">
        <v>30</v>
      </c>
      <c r="C17" s="20" t="s">
        <v>31</v>
      </c>
      <c r="D17" s="20" t="s">
        <v>10</v>
      </c>
      <c r="E17" s="20" t="s">
        <v>11</v>
      </c>
      <c r="F17" s="21">
        <v>2991282</v>
      </c>
      <c r="G17" s="22">
        <v>3027856708.1900001</v>
      </c>
      <c r="H17" s="22">
        <v>2.85</v>
      </c>
      <c r="J17" s="18"/>
      <c r="K17" s="18"/>
    </row>
    <row r="18" spans="2:11" s="12" customFormat="1" ht="11.25" x14ac:dyDescent="0.25">
      <c r="B18" s="19" t="s">
        <v>32</v>
      </c>
      <c r="C18" s="20" t="s">
        <v>33</v>
      </c>
      <c r="D18" s="20" t="s">
        <v>10</v>
      </c>
      <c r="E18" s="20" t="s">
        <v>11</v>
      </c>
      <c r="F18" s="21">
        <v>1664735</v>
      </c>
      <c r="G18" s="22">
        <v>1572079895.0599999</v>
      </c>
      <c r="H18" s="22">
        <v>1.48</v>
      </c>
      <c r="J18" s="18"/>
      <c r="K18" s="18"/>
    </row>
    <row r="19" spans="2:11" s="12" customFormat="1" ht="11.25" x14ac:dyDescent="0.25">
      <c r="B19" s="19" t="s">
        <v>34</v>
      </c>
      <c r="C19" s="20" t="s">
        <v>35</v>
      </c>
      <c r="D19" s="20" t="s">
        <v>10</v>
      </c>
      <c r="E19" s="20" t="s">
        <v>11</v>
      </c>
      <c r="F19" s="21">
        <v>2154285</v>
      </c>
      <c r="G19" s="22">
        <v>2134862459.3800001</v>
      </c>
      <c r="H19" s="22">
        <v>2.0099999999999998</v>
      </c>
      <c r="J19" s="18"/>
      <c r="K19" s="18"/>
    </row>
    <row r="20" spans="2:11" s="12" customFormat="1" ht="11.25" x14ac:dyDescent="0.25">
      <c r="B20" s="19" t="s">
        <v>36</v>
      </c>
      <c r="C20" s="20" t="s">
        <v>37</v>
      </c>
      <c r="D20" s="20" t="s">
        <v>10</v>
      </c>
      <c r="E20" s="20" t="s">
        <v>11</v>
      </c>
      <c r="F20" s="21">
        <v>250000</v>
      </c>
      <c r="G20" s="22">
        <v>192568098.81999999</v>
      </c>
      <c r="H20" s="22">
        <v>0.18</v>
      </c>
      <c r="J20" s="18"/>
      <c r="K20" s="18"/>
    </row>
    <row r="21" spans="2:11" s="12" customFormat="1" ht="11.25" x14ac:dyDescent="0.25">
      <c r="B21" s="19" t="s">
        <v>38</v>
      </c>
      <c r="C21" s="20" t="s">
        <v>39</v>
      </c>
      <c r="D21" s="20" t="s">
        <v>10</v>
      </c>
      <c r="E21" s="20" t="s">
        <v>11</v>
      </c>
      <c r="F21" s="21">
        <v>1945931</v>
      </c>
      <c r="G21" s="22">
        <v>1725418099.0799999</v>
      </c>
      <c r="H21" s="22">
        <v>1.62</v>
      </c>
      <c r="J21" s="18"/>
      <c r="K21" s="18"/>
    </row>
    <row r="22" spans="2:11" s="12" customFormat="1" ht="11.25" x14ac:dyDescent="0.25">
      <c r="B22" s="19" t="s">
        <v>40</v>
      </c>
      <c r="C22" s="20" t="s">
        <v>41</v>
      </c>
      <c r="D22" s="20" t="s">
        <v>10</v>
      </c>
      <c r="E22" s="20" t="s">
        <v>11</v>
      </c>
      <c r="F22" s="21">
        <v>399995</v>
      </c>
      <c r="G22" s="22">
        <v>310911222.04000002</v>
      </c>
      <c r="H22" s="22">
        <v>0.28999999999999998</v>
      </c>
      <c r="J22" s="18"/>
      <c r="K22" s="18"/>
    </row>
    <row r="23" spans="2:11" s="12" customFormat="1" ht="11.25" x14ac:dyDescent="0.25">
      <c r="B23" s="19" t="s">
        <v>42</v>
      </c>
      <c r="C23" s="20" t="s">
        <v>43</v>
      </c>
      <c r="D23" s="20" t="s">
        <v>10</v>
      </c>
      <c r="E23" s="20" t="s">
        <v>11</v>
      </c>
      <c r="F23" s="21">
        <v>3379537</v>
      </c>
      <c r="G23" s="22">
        <v>3253636452.9200001</v>
      </c>
      <c r="H23" s="22">
        <v>3.06</v>
      </c>
      <c r="J23" s="18"/>
      <c r="K23" s="18"/>
    </row>
    <row r="24" spans="2:11" s="12" customFormat="1" ht="11.25" x14ac:dyDescent="0.25">
      <c r="B24" s="19" t="s">
        <v>44</v>
      </c>
      <c r="C24" s="20" t="s">
        <v>45</v>
      </c>
      <c r="D24" s="20" t="s">
        <v>10</v>
      </c>
      <c r="E24" s="20" t="s">
        <v>11</v>
      </c>
      <c r="F24" s="21">
        <v>6768251</v>
      </c>
      <c r="G24" s="22">
        <v>6118666602.1199999</v>
      </c>
      <c r="H24" s="22">
        <v>5.75</v>
      </c>
      <c r="J24" s="18"/>
      <c r="K24" s="18"/>
    </row>
    <row r="25" spans="2:11" s="12" customFormat="1" ht="11.25" x14ac:dyDescent="0.25">
      <c r="B25" s="19" t="s">
        <v>46</v>
      </c>
      <c r="C25" s="20" t="s">
        <v>47</v>
      </c>
      <c r="D25" s="20" t="s">
        <v>10</v>
      </c>
      <c r="E25" s="20" t="s">
        <v>11</v>
      </c>
      <c r="F25" s="21">
        <v>3013485</v>
      </c>
      <c r="G25" s="22">
        <v>2646265418.1599998</v>
      </c>
      <c r="H25" s="22">
        <v>2.4900000000000002</v>
      </c>
      <c r="J25" s="18"/>
      <c r="K25" s="18"/>
    </row>
    <row r="26" spans="2:11" s="12" customFormat="1" ht="11.25" x14ac:dyDescent="0.25">
      <c r="B26" s="19" t="s">
        <v>48</v>
      </c>
      <c r="C26" s="20" t="s">
        <v>49</v>
      </c>
      <c r="D26" s="20" t="s">
        <v>10</v>
      </c>
      <c r="E26" s="20" t="s">
        <v>11</v>
      </c>
      <c r="F26" s="21">
        <v>250000</v>
      </c>
      <c r="G26" s="22">
        <v>218109153.69</v>
      </c>
      <c r="H26" s="22">
        <v>0.21</v>
      </c>
      <c r="J26" s="18"/>
      <c r="K26" s="18"/>
    </row>
    <row r="27" spans="2:11" s="12" customFormat="1" ht="11.25" x14ac:dyDescent="0.25">
      <c r="B27" s="19" t="s">
        <v>50</v>
      </c>
      <c r="C27" s="20" t="s">
        <v>51</v>
      </c>
      <c r="D27" s="20" t="s">
        <v>10</v>
      </c>
      <c r="E27" s="20" t="s">
        <v>11</v>
      </c>
      <c r="F27" s="21">
        <v>4906355</v>
      </c>
      <c r="G27" s="22">
        <v>4736141513.1400003</v>
      </c>
      <c r="H27" s="22">
        <v>4.45</v>
      </c>
      <c r="J27" s="18"/>
      <c r="K27" s="18"/>
    </row>
    <row r="28" spans="2:11" s="12" customFormat="1" ht="11.25" x14ac:dyDescent="0.25">
      <c r="B28" s="19" t="s">
        <v>52</v>
      </c>
      <c r="C28" s="20" t="s">
        <v>53</v>
      </c>
      <c r="D28" s="20" t="s">
        <v>10</v>
      </c>
      <c r="E28" s="20" t="s">
        <v>11</v>
      </c>
      <c r="F28" s="21">
        <v>3760016</v>
      </c>
      <c r="G28" s="22">
        <v>3750491499.2600002</v>
      </c>
      <c r="H28" s="22">
        <v>3.53</v>
      </c>
      <c r="J28" s="18"/>
      <c r="K28" s="18"/>
    </row>
    <row r="29" spans="2:11" s="12" customFormat="1" ht="11.25" x14ac:dyDescent="0.25">
      <c r="B29" s="19" t="s">
        <v>54</v>
      </c>
      <c r="C29" s="20" t="s">
        <v>55</v>
      </c>
      <c r="D29" s="20" t="s">
        <v>10</v>
      </c>
      <c r="E29" s="20" t="s">
        <v>11</v>
      </c>
      <c r="F29" s="21">
        <v>2279554</v>
      </c>
      <c r="G29" s="22">
        <v>2287222669.71</v>
      </c>
      <c r="H29" s="22">
        <v>2.15</v>
      </c>
      <c r="J29" s="18"/>
      <c r="K29" s="18"/>
    </row>
    <row r="30" spans="2:11" s="12" customFormat="1" ht="11.25" x14ac:dyDescent="0.25">
      <c r="B30" s="19" t="s">
        <v>56</v>
      </c>
      <c r="C30" s="20" t="s">
        <v>57</v>
      </c>
      <c r="D30" s="20" t="s">
        <v>10</v>
      </c>
      <c r="E30" s="20" t="s">
        <v>11</v>
      </c>
      <c r="F30" s="21">
        <v>940133</v>
      </c>
      <c r="G30" s="22">
        <v>950107811.13</v>
      </c>
      <c r="H30" s="22">
        <v>0.89</v>
      </c>
      <c r="J30" s="18"/>
      <c r="K30" s="18"/>
    </row>
    <row r="31" spans="2:11" s="12" customFormat="1" ht="11.25" x14ac:dyDescent="0.25">
      <c r="B31" s="19" t="s">
        <v>58</v>
      </c>
      <c r="C31" s="20" t="s">
        <v>59</v>
      </c>
      <c r="D31" s="20" t="s">
        <v>10</v>
      </c>
      <c r="E31" s="20" t="s">
        <v>11</v>
      </c>
      <c r="F31" s="21">
        <v>160280</v>
      </c>
      <c r="G31" s="22">
        <v>169020068.40000001</v>
      </c>
      <c r="H31" s="22">
        <v>0.16</v>
      </c>
      <c r="J31" s="18"/>
      <c r="K31" s="18"/>
    </row>
    <row r="32" spans="2:11" s="12" customFormat="1" ht="11.25" x14ac:dyDescent="0.25">
      <c r="B32" s="19" t="s">
        <v>60</v>
      </c>
      <c r="C32" s="20" t="s">
        <v>61</v>
      </c>
      <c r="D32" s="20" t="s">
        <v>10</v>
      </c>
      <c r="E32" s="20" t="s">
        <v>11</v>
      </c>
      <c r="F32" s="21">
        <v>358</v>
      </c>
      <c r="G32" s="22">
        <v>378491.92</v>
      </c>
      <c r="H32" s="22">
        <v>0</v>
      </c>
      <c r="J32" s="18"/>
      <c r="K32" s="18"/>
    </row>
    <row r="33" spans="1:15" s="12" customFormat="1" ht="11.25" x14ac:dyDescent="0.25">
      <c r="B33" s="19" t="s">
        <v>62</v>
      </c>
      <c r="C33" s="20" t="s">
        <v>63</v>
      </c>
      <c r="D33" s="20" t="s">
        <v>10</v>
      </c>
      <c r="E33" s="20" t="s">
        <v>11</v>
      </c>
      <c r="F33" s="21">
        <v>80625</v>
      </c>
      <c r="G33" s="22">
        <v>81744881.25</v>
      </c>
      <c r="H33" s="22">
        <v>0.08</v>
      </c>
      <c r="J33" s="18"/>
      <c r="K33" s="18"/>
    </row>
    <row r="34" spans="1:15" s="12" customFormat="1" ht="11.25" x14ac:dyDescent="0.25">
      <c r="B34" s="19" t="s">
        <v>64</v>
      </c>
      <c r="C34" s="20" t="s">
        <v>65</v>
      </c>
      <c r="D34" s="20" t="s">
        <v>10</v>
      </c>
      <c r="E34" s="20" t="s">
        <v>11</v>
      </c>
      <c r="F34" s="21">
        <v>916977</v>
      </c>
      <c r="G34" s="22">
        <v>898628290.23000002</v>
      </c>
      <c r="H34" s="22">
        <v>0.84</v>
      </c>
      <c r="J34" s="18"/>
      <c r="K34" s="18"/>
    </row>
    <row r="35" spans="1:15" s="12" customFormat="1" ht="11.25" x14ac:dyDescent="0.25">
      <c r="B35" s="19" t="s">
        <v>66</v>
      </c>
      <c r="C35" s="20" t="s">
        <v>67</v>
      </c>
      <c r="D35" s="20" t="s">
        <v>10</v>
      </c>
      <c r="E35" s="20" t="s">
        <v>11</v>
      </c>
      <c r="F35" s="21">
        <v>700300</v>
      </c>
      <c r="G35" s="22">
        <v>938838076.80999994</v>
      </c>
      <c r="H35" s="22">
        <v>0.88</v>
      </c>
      <c r="J35" s="18"/>
      <c r="K35" s="18"/>
    </row>
    <row r="36" spans="1:15" s="12" customFormat="1" ht="11.25" x14ac:dyDescent="0.25">
      <c r="B36" s="19" t="s">
        <v>68</v>
      </c>
      <c r="C36" s="20" t="s">
        <v>69</v>
      </c>
      <c r="D36" s="20" t="s">
        <v>10</v>
      </c>
      <c r="E36" s="20" t="s">
        <v>11</v>
      </c>
      <c r="F36" s="21">
        <v>423479</v>
      </c>
      <c r="G36" s="22">
        <v>493433957.36000001</v>
      </c>
      <c r="H36" s="22">
        <v>0.46</v>
      </c>
      <c r="J36" s="18"/>
      <c r="K36" s="18"/>
    </row>
    <row r="37" spans="1:15" s="12" customFormat="1" ht="11.25" x14ac:dyDescent="0.25">
      <c r="B37" s="19" t="s">
        <v>70</v>
      </c>
      <c r="C37" s="20" t="s">
        <v>71</v>
      </c>
      <c r="D37" s="20" t="s">
        <v>10</v>
      </c>
      <c r="E37" s="20" t="s">
        <v>11</v>
      </c>
      <c r="F37" s="21">
        <v>637550</v>
      </c>
      <c r="G37" s="22">
        <v>698547759.47000003</v>
      </c>
      <c r="H37" s="22">
        <v>0.66</v>
      </c>
      <c r="J37" s="18"/>
      <c r="K37" s="18"/>
    </row>
    <row r="38" spans="1:15" s="12" customFormat="1" ht="11.25" x14ac:dyDescent="0.25">
      <c r="B38" s="19" t="s">
        <v>72</v>
      </c>
      <c r="C38" s="20" t="s">
        <v>73</v>
      </c>
      <c r="D38" s="20" t="s">
        <v>10</v>
      </c>
      <c r="E38" s="20" t="s">
        <v>11</v>
      </c>
      <c r="F38" s="21">
        <v>174878</v>
      </c>
      <c r="G38" s="22">
        <v>162937524.06</v>
      </c>
      <c r="H38" s="22">
        <v>0.15</v>
      </c>
      <c r="J38" s="18"/>
      <c r="K38" s="18"/>
    </row>
    <row r="39" spans="1:15" s="12" customFormat="1" ht="11.25" x14ac:dyDescent="0.25">
      <c r="B39" s="19" t="s">
        <v>74</v>
      </c>
      <c r="C39" s="24"/>
      <c r="D39" s="24"/>
      <c r="E39" s="24"/>
      <c r="F39" s="25"/>
      <c r="G39" s="22">
        <f>SUM($G$7:$G$38)</f>
        <v>45175823685.369995</v>
      </c>
      <c r="H39" s="22">
        <f>(G39/$O$2) *100</f>
        <v>42.468455425379958</v>
      </c>
      <c r="J39" s="18"/>
      <c r="K39" s="18"/>
    </row>
    <row r="40" spans="1:15" s="12" customFormat="1" ht="11.25" x14ac:dyDescent="0.25">
      <c r="A40" s="23"/>
      <c r="B40" s="13" t="s">
        <v>75</v>
      </c>
      <c r="C40" s="26"/>
      <c r="D40" s="26"/>
      <c r="E40" s="26"/>
      <c r="F40" s="27"/>
      <c r="G40" s="28"/>
      <c r="H40" s="29"/>
      <c r="I40" s="23"/>
      <c r="J40" s="30"/>
      <c r="K40" s="30"/>
      <c r="L40" s="23"/>
      <c r="M40" s="23"/>
      <c r="N40" s="23"/>
      <c r="O40" s="23"/>
    </row>
    <row r="41" spans="1:15" s="12" customFormat="1" ht="21" x14ac:dyDescent="0.25">
      <c r="B41" s="19" t="s">
        <v>76</v>
      </c>
      <c r="C41" s="20" t="s">
        <v>77</v>
      </c>
      <c r="D41" s="20" t="s">
        <v>78</v>
      </c>
      <c r="E41" s="20" t="s">
        <v>79</v>
      </c>
      <c r="F41" s="21">
        <v>870470</v>
      </c>
      <c r="G41" s="22">
        <v>881756697.00999999</v>
      </c>
      <c r="H41" s="22">
        <v>0.83</v>
      </c>
      <c r="J41" s="18"/>
      <c r="K41" s="18"/>
    </row>
    <row r="42" spans="1:15" s="12" customFormat="1" ht="11.25" x14ac:dyDescent="0.25">
      <c r="B42" s="19" t="s">
        <v>80</v>
      </c>
      <c r="C42" s="20" t="s">
        <v>81</v>
      </c>
      <c r="D42" s="20" t="s">
        <v>82</v>
      </c>
      <c r="E42" s="20" t="s">
        <v>83</v>
      </c>
      <c r="F42" s="21">
        <v>83843</v>
      </c>
      <c r="G42" s="22">
        <v>82436069.180000007</v>
      </c>
      <c r="H42" s="22">
        <v>0.08</v>
      </c>
      <c r="J42" s="18"/>
      <c r="K42" s="18"/>
    </row>
    <row r="43" spans="1:15" s="12" customFormat="1" ht="11.25" x14ac:dyDescent="0.25">
      <c r="B43" s="19" t="s">
        <v>84</v>
      </c>
      <c r="C43" s="20" t="s">
        <v>85</v>
      </c>
      <c r="D43" s="20" t="s">
        <v>86</v>
      </c>
      <c r="E43" s="20" t="s">
        <v>87</v>
      </c>
      <c r="F43" s="21">
        <v>13123</v>
      </c>
      <c r="G43" s="22">
        <v>9942670.0099999998</v>
      </c>
      <c r="H43" s="22">
        <v>0.01</v>
      </c>
      <c r="J43" s="18"/>
      <c r="K43" s="18"/>
    </row>
    <row r="44" spans="1:15" s="12" customFormat="1" ht="21" x14ac:dyDescent="0.25">
      <c r="B44" s="19" t="s">
        <v>88</v>
      </c>
      <c r="C44" s="20" t="s">
        <v>89</v>
      </c>
      <c r="D44" s="20" t="s">
        <v>90</v>
      </c>
      <c r="E44" s="20" t="s">
        <v>91</v>
      </c>
      <c r="F44" s="21">
        <v>73500</v>
      </c>
      <c r="G44" s="22">
        <v>68179673.840000004</v>
      </c>
      <c r="H44" s="22">
        <v>0.06</v>
      </c>
      <c r="J44" s="18"/>
      <c r="K44" s="18"/>
    </row>
    <row r="45" spans="1:15" s="12" customFormat="1" ht="11.25" x14ac:dyDescent="0.25">
      <c r="B45" s="19" t="s">
        <v>92</v>
      </c>
      <c r="C45" s="20" t="s">
        <v>93</v>
      </c>
      <c r="D45" s="20" t="s">
        <v>94</v>
      </c>
      <c r="E45" s="20" t="s">
        <v>95</v>
      </c>
      <c r="F45" s="21">
        <v>99750</v>
      </c>
      <c r="G45" s="22">
        <v>80612360.790000007</v>
      </c>
      <c r="H45" s="22">
        <v>0.08</v>
      </c>
      <c r="J45" s="18"/>
      <c r="K45" s="18"/>
    </row>
    <row r="46" spans="1:15" s="12" customFormat="1" ht="11.25" x14ac:dyDescent="0.25">
      <c r="B46" s="19" t="s">
        <v>96</v>
      </c>
      <c r="C46" s="20" t="s">
        <v>97</v>
      </c>
      <c r="D46" s="20" t="s">
        <v>98</v>
      </c>
      <c r="E46" s="20" t="s">
        <v>99</v>
      </c>
      <c r="F46" s="21">
        <v>47022</v>
      </c>
      <c r="G46" s="22">
        <v>24696447.48</v>
      </c>
      <c r="H46" s="22">
        <v>0.02</v>
      </c>
      <c r="J46" s="18"/>
      <c r="K46" s="18"/>
    </row>
    <row r="47" spans="1:15" s="12" customFormat="1" ht="11.25" x14ac:dyDescent="0.25">
      <c r="B47" s="19" t="s">
        <v>100</v>
      </c>
      <c r="C47" s="20" t="s">
        <v>101</v>
      </c>
      <c r="D47" s="20" t="s">
        <v>102</v>
      </c>
      <c r="E47" s="20" t="s">
        <v>103</v>
      </c>
      <c r="F47" s="21">
        <v>87000</v>
      </c>
      <c r="G47" s="22">
        <v>44747775.530000001</v>
      </c>
      <c r="H47" s="22">
        <v>0.04</v>
      </c>
      <c r="J47" s="18"/>
      <c r="K47" s="18"/>
    </row>
    <row r="48" spans="1:15" s="12" customFormat="1" ht="11.25" x14ac:dyDescent="0.25">
      <c r="B48" s="19" t="s">
        <v>104</v>
      </c>
      <c r="C48" s="20" t="s">
        <v>105</v>
      </c>
      <c r="D48" s="20" t="s">
        <v>98</v>
      </c>
      <c r="E48" s="20" t="s">
        <v>99</v>
      </c>
      <c r="F48" s="21">
        <v>308346</v>
      </c>
      <c r="G48" s="22">
        <v>206666997.94999999</v>
      </c>
      <c r="H48" s="22">
        <v>0.19</v>
      </c>
      <c r="J48" s="18"/>
      <c r="K48" s="18"/>
    </row>
    <row r="49" spans="2:11" s="12" customFormat="1" ht="11.25" x14ac:dyDescent="0.25">
      <c r="B49" s="19" t="s">
        <v>106</v>
      </c>
      <c r="C49" s="20" t="s">
        <v>107</v>
      </c>
      <c r="D49" s="20" t="s">
        <v>108</v>
      </c>
      <c r="E49" s="20" t="s">
        <v>109</v>
      </c>
      <c r="F49" s="21">
        <v>77574</v>
      </c>
      <c r="G49" s="22">
        <v>72049438.040000007</v>
      </c>
      <c r="H49" s="22">
        <v>7.0000000000000007E-2</v>
      </c>
      <c r="J49" s="18"/>
      <c r="K49" s="18"/>
    </row>
    <row r="50" spans="2:11" s="12" customFormat="1" ht="11.25" x14ac:dyDescent="0.25">
      <c r="B50" s="19" t="s">
        <v>110</v>
      </c>
      <c r="C50" s="20" t="s">
        <v>111</v>
      </c>
      <c r="D50" s="20" t="s">
        <v>112</v>
      </c>
      <c r="E50" s="20" t="s">
        <v>113</v>
      </c>
      <c r="F50" s="21">
        <v>89253</v>
      </c>
      <c r="G50" s="22">
        <v>72612246.480000004</v>
      </c>
      <c r="H50" s="22">
        <v>7.0000000000000007E-2</v>
      </c>
      <c r="J50" s="18"/>
      <c r="K50" s="18"/>
    </row>
    <row r="51" spans="2:11" s="12" customFormat="1" ht="11.25" x14ac:dyDescent="0.25">
      <c r="B51" s="19" t="s">
        <v>114</v>
      </c>
      <c r="C51" s="20" t="s">
        <v>115</v>
      </c>
      <c r="D51" s="20" t="s">
        <v>116</v>
      </c>
      <c r="E51" s="20" t="s">
        <v>117</v>
      </c>
      <c r="F51" s="21">
        <v>399737</v>
      </c>
      <c r="G51" s="22">
        <v>359529094.08999997</v>
      </c>
      <c r="H51" s="22">
        <v>0.34</v>
      </c>
      <c r="J51" s="18"/>
      <c r="K51" s="18"/>
    </row>
    <row r="52" spans="2:11" s="12" customFormat="1" ht="11.25" x14ac:dyDescent="0.25">
      <c r="B52" s="19" t="s">
        <v>118</v>
      </c>
      <c r="C52" s="20" t="s">
        <v>119</v>
      </c>
      <c r="D52" s="20" t="s">
        <v>116</v>
      </c>
      <c r="E52" s="20" t="s">
        <v>117</v>
      </c>
      <c r="F52" s="21">
        <v>261800</v>
      </c>
      <c r="G52" s="22">
        <v>266532012.31999999</v>
      </c>
      <c r="H52" s="22">
        <v>0.25</v>
      </c>
      <c r="J52" s="18"/>
      <c r="K52" s="18"/>
    </row>
    <row r="53" spans="2:11" s="12" customFormat="1" ht="21" x14ac:dyDescent="0.25">
      <c r="B53" s="19" t="s">
        <v>120</v>
      </c>
      <c r="C53" s="20" t="s">
        <v>121</v>
      </c>
      <c r="D53" s="20" t="s">
        <v>90</v>
      </c>
      <c r="E53" s="20" t="s">
        <v>91</v>
      </c>
      <c r="F53" s="21">
        <v>3400000</v>
      </c>
      <c r="G53" s="22">
        <v>3376617998.3099999</v>
      </c>
      <c r="H53" s="22">
        <v>3.17</v>
      </c>
      <c r="J53" s="18"/>
      <c r="K53" s="18"/>
    </row>
    <row r="54" spans="2:11" s="12" customFormat="1" ht="11.25" x14ac:dyDescent="0.25">
      <c r="B54" s="19" t="s">
        <v>74</v>
      </c>
      <c r="C54" s="24"/>
      <c r="D54" s="24"/>
      <c r="E54" s="24"/>
      <c r="F54" s="25"/>
      <c r="G54" s="22">
        <f>SUM($G$41:$G$53)</f>
        <v>5546379481.0300007</v>
      </c>
      <c r="H54" s="22">
        <f>(G54/$O$2) *100</f>
        <v>5.2139872734328314</v>
      </c>
      <c r="J54" s="18"/>
      <c r="K54" s="18"/>
    </row>
    <row r="55" spans="2:11" s="12" customFormat="1" ht="11.25" x14ac:dyDescent="0.25">
      <c r="B55" s="31" t="s">
        <v>122</v>
      </c>
      <c r="C55" s="24"/>
      <c r="D55" s="24"/>
      <c r="E55" s="24"/>
      <c r="F55" s="25"/>
      <c r="G55" s="22"/>
      <c r="H55" s="32"/>
      <c r="J55" s="18"/>
      <c r="K55" s="18"/>
    </row>
    <row r="56" spans="2:11" s="12" customFormat="1" ht="11.25" x14ac:dyDescent="0.25">
      <c r="B56" s="19" t="s">
        <v>74</v>
      </c>
      <c r="C56" s="24"/>
      <c r="D56" s="24"/>
      <c r="E56" s="24"/>
      <c r="F56" s="25"/>
      <c r="G56" s="22"/>
      <c r="H56" s="22">
        <f>(G56/$O$2) *100</f>
        <v>0</v>
      </c>
      <c r="J56" s="18"/>
      <c r="K56" s="18"/>
    </row>
    <row r="57" spans="2:11" s="12" customFormat="1" ht="11.25" x14ac:dyDescent="0.25">
      <c r="B57" s="13" t="s">
        <v>123</v>
      </c>
      <c r="C57" s="24"/>
      <c r="D57" s="24"/>
      <c r="E57" s="24"/>
      <c r="F57" s="25"/>
      <c r="G57" s="22"/>
      <c r="H57" s="32"/>
      <c r="J57" s="18"/>
      <c r="K57" s="18"/>
    </row>
    <row r="58" spans="2:11" s="12" customFormat="1" ht="21" x14ac:dyDescent="0.25">
      <c r="B58" s="19" t="s">
        <v>124</v>
      </c>
      <c r="C58" s="20" t="s">
        <v>125</v>
      </c>
      <c r="D58" s="20" t="s">
        <v>126</v>
      </c>
      <c r="E58" s="20" t="s">
        <v>127</v>
      </c>
      <c r="F58" s="21">
        <v>130000</v>
      </c>
      <c r="G58" s="22">
        <v>135279859</v>
      </c>
      <c r="H58" s="22">
        <v>0.13</v>
      </c>
      <c r="J58" s="18"/>
      <c r="K58" s="18"/>
    </row>
    <row r="59" spans="2:11" s="12" customFormat="1" ht="11.25" x14ac:dyDescent="0.25">
      <c r="B59" s="19" t="s">
        <v>128</v>
      </c>
      <c r="C59" s="20" t="s">
        <v>129</v>
      </c>
      <c r="D59" s="20" t="s">
        <v>130</v>
      </c>
      <c r="E59" s="20" t="s">
        <v>131</v>
      </c>
      <c r="F59" s="21">
        <v>19266</v>
      </c>
      <c r="G59" s="22">
        <v>18852744.300000001</v>
      </c>
      <c r="H59" s="22">
        <v>0.02</v>
      </c>
      <c r="J59" s="18"/>
      <c r="K59" s="18"/>
    </row>
    <row r="60" spans="2:11" s="12" customFormat="1" ht="11.25" x14ac:dyDescent="0.25">
      <c r="B60" s="19" t="s">
        <v>132</v>
      </c>
      <c r="C60" s="20" t="s">
        <v>133</v>
      </c>
      <c r="D60" s="20" t="s">
        <v>130</v>
      </c>
      <c r="E60" s="20" t="s">
        <v>131</v>
      </c>
      <c r="F60" s="21">
        <v>82358</v>
      </c>
      <c r="G60" s="22">
        <v>84044597.129999995</v>
      </c>
      <c r="H60" s="22">
        <v>0.08</v>
      </c>
      <c r="J60" s="18"/>
      <c r="K60" s="18"/>
    </row>
    <row r="61" spans="2:11" s="12" customFormat="1" ht="11.25" x14ac:dyDescent="0.25">
      <c r="B61" s="19" t="s">
        <v>134</v>
      </c>
      <c r="C61" s="20" t="s">
        <v>135</v>
      </c>
      <c r="D61" s="20" t="s">
        <v>130</v>
      </c>
      <c r="E61" s="20" t="s">
        <v>131</v>
      </c>
      <c r="F61" s="21">
        <v>200000</v>
      </c>
      <c r="G61" s="22">
        <v>202392000</v>
      </c>
      <c r="H61" s="22">
        <v>0.19</v>
      </c>
      <c r="J61" s="18"/>
      <c r="K61" s="18"/>
    </row>
    <row r="62" spans="2:11" s="12" customFormat="1" ht="11.25" x14ac:dyDescent="0.25">
      <c r="B62" s="19" t="s">
        <v>136</v>
      </c>
      <c r="C62" s="20" t="s">
        <v>137</v>
      </c>
      <c r="D62" s="20" t="s">
        <v>130</v>
      </c>
      <c r="E62" s="20" t="s">
        <v>131</v>
      </c>
      <c r="F62" s="21">
        <v>24000</v>
      </c>
      <c r="G62" s="22">
        <v>22718126.399999999</v>
      </c>
      <c r="H62" s="22">
        <v>0.02</v>
      </c>
      <c r="J62" s="18"/>
      <c r="K62" s="18"/>
    </row>
    <row r="63" spans="2:11" s="12" customFormat="1" ht="11.25" x14ac:dyDescent="0.25">
      <c r="B63" s="19" t="s">
        <v>138</v>
      </c>
      <c r="C63" s="20" t="s">
        <v>139</v>
      </c>
      <c r="D63" s="20" t="s">
        <v>130</v>
      </c>
      <c r="E63" s="20" t="s">
        <v>131</v>
      </c>
      <c r="F63" s="21">
        <v>555602</v>
      </c>
      <c r="G63" s="22">
        <v>543383867.52999997</v>
      </c>
      <c r="H63" s="22">
        <v>0.51</v>
      </c>
      <c r="J63" s="18"/>
      <c r="K63" s="18"/>
    </row>
    <row r="64" spans="2:11" s="12" customFormat="1" ht="11.25" x14ac:dyDescent="0.25">
      <c r="B64" s="19" t="s">
        <v>140</v>
      </c>
      <c r="C64" s="20" t="s">
        <v>141</v>
      </c>
      <c r="D64" s="20" t="s">
        <v>142</v>
      </c>
      <c r="E64" s="20" t="s">
        <v>143</v>
      </c>
      <c r="F64" s="21">
        <v>85638</v>
      </c>
      <c r="G64" s="22">
        <v>89655278.579999998</v>
      </c>
      <c r="H64" s="22">
        <v>0.08</v>
      </c>
      <c r="J64" s="18"/>
      <c r="K64" s="18"/>
    </row>
    <row r="65" spans="1:15" s="12" customFormat="1" ht="11.25" x14ac:dyDescent="0.25">
      <c r="B65" s="19" t="s">
        <v>144</v>
      </c>
      <c r="C65" s="20" t="s">
        <v>145</v>
      </c>
      <c r="D65" s="20" t="s">
        <v>146</v>
      </c>
      <c r="E65" s="20" t="s">
        <v>147</v>
      </c>
      <c r="F65" s="21">
        <v>216344</v>
      </c>
      <c r="G65" s="22">
        <v>221051431.83000001</v>
      </c>
      <c r="H65" s="22">
        <v>0.21</v>
      </c>
      <c r="J65" s="18"/>
      <c r="K65" s="18"/>
    </row>
    <row r="66" spans="1:15" s="12" customFormat="1" ht="11.25" x14ac:dyDescent="0.25">
      <c r="B66" s="19" t="s">
        <v>148</v>
      </c>
      <c r="C66" s="20" t="s">
        <v>149</v>
      </c>
      <c r="D66" s="20" t="s">
        <v>150</v>
      </c>
      <c r="E66" s="20" t="s">
        <v>151</v>
      </c>
      <c r="F66" s="21">
        <v>1074832</v>
      </c>
      <c r="G66" s="22">
        <v>1065194733.66</v>
      </c>
      <c r="H66" s="22">
        <v>1</v>
      </c>
      <c r="J66" s="18"/>
      <c r="K66" s="18"/>
    </row>
    <row r="67" spans="1:15" s="12" customFormat="1" ht="11.25" x14ac:dyDescent="0.25">
      <c r="B67" s="19" t="s">
        <v>152</v>
      </c>
      <c r="C67" s="20" t="s">
        <v>153</v>
      </c>
      <c r="D67" s="20" t="s">
        <v>154</v>
      </c>
      <c r="E67" s="20" t="s">
        <v>155</v>
      </c>
      <c r="F67" s="21">
        <v>575750</v>
      </c>
      <c r="G67" s="22">
        <v>535281672.49000001</v>
      </c>
      <c r="H67" s="22">
        <v>0.5</v>
      </c>
      <c r="J67" s="18"/>
      <c r="K67" s="18"/>
    </row>
    <row r="68" spans="1:15" s="12" customFormat="1" ht="11.25" x14ac:dyDescent="0.25">
      <c r="B68" s="19" t="s">
        <v>156</v>
      </c>
      <c r="C68" s="20" t="s">
        <v>157</v>
      </c>
      <c r="D68" s="20" t="s">
        <v>158</v>
      </c>
      <c r="E68" s="20" t="s">
        <v>159</v>
      </c>
      <c r="F68" s="21">
        <v>1573122</v>
      </c>
      <c r="G68" s="22">
        <v>1515239447.95</v>
      </c>
      <c r="H68" s="22">
        <v>1.42</v>
      </c>
      <c r="J68" s="18"/>
      <c r="K68" s="18"/>
    </row>
    <row r="69" spans="1:15" s="23" customFormat="1" ht="21" x14ac:dyDescent="0.25">
      <c r="A69" s="12"/>
      <c r="B69" s="19" t="s">
        <v>160</v>
      </c>
      <c r="C69" s="20" t="s">
        <v>161</v>
      </c>
      <c r="D69" s="20" t="s">
        <v>126</v>
      </c>
      <c r="E69" s="20" t="s">
        <v>127</v>
      </c>
      <c r="F69" s="21">
        <v>141917</v>
      </c>
      <c r="G69" s="22">
        <v>138889910.38999999</v>
      </c>
      <c r="H69" s="22">
        <v>0.13</v>
      </c>
      <c r="I69" s="12"/>
      <c r="J69" s="18"/>
      <c r="K69" s="18"/>
      <c r="L69" s="12"/>
      <c r="M69" s="12"/>
      <c r="N69" s="12"/>
      <c r="O69" s="12"/>
    </row>
    <row r="70" spans="1:15" ht="21" x14ac:dyDescent="0.25">
      <c r="A70" s="12"/>
      <c r="B70" s="19" t="s">
        <v>162</v>
      </c>
      <c r="C70" s="20" t="s">
        <v>163</v>
      </c>
      <c r="D70" s="20" t="s">
        <v>164</v>
      </c>
      <c r="E70" s="20" t="s">
        <v>165</v>
      </c>
      <c r="F70" s="21">
        <v>2047000</v>
      </c>
      <c r="G70" s="22">
        <v>2108455302.8299999</v>
      </c>
      <c r="H70" s="22">
        <v>1.98</v>
      </c>
      <c r="I70" s="12"/>
      <c r="J70" s="18"/>
      <c r="K70" s="18"/>
      <c r="L70" s="12"/>
      <c r="M70" s="12"/>
      <c r="N70" s="12"/>
      <c r="O70" s="12"/>
    </row>
    <row r="71" spans="1:15" x14ac:dyDescent="0.25">
      <c r="A71" s="12"/>
      <c r="B71" s="19" t="s">
        <v>166</v>
      </c>
      <c r="C71" s="20" t="s">
        <v>167</v>
      </c>
      <c r="D71" s="20" t="s">
        <v>168</v>
      </c>
      <c r="E71" s="20" t="s">
        <v>169</v>
      </c>
      <c r="F71" s="21">
        <v>209603</v>
      </c>
      <c r="G71" s="22">
        <v>193044363</v>
      </c>
      <c r="H71" s="22">
        <v>0.18</v>
      </c>
      <c r="I71" s="12"/>
      <c r="J71" s="18"/>
      <c r="K71" s="18"/>
      <c r="L71" s="12"/>
      <c r="M71" s="12"/>
      <c r="N71" s="12"/>
      <c r="O71" s="12"/>
    </row>
    <row r="72" spans="1:15" x14ac:dyDescent="0.25">
      <c r="A72" s="12"/>
      <c r="B72" s="19" t="s">
        <v>170</v>
      </c>
      <c r="C72" s="20" t="s">
        <v>171</v>
      </c>
      <c r="D72" s="20" t="s">
        <v>150</v>
      </c>
      <c r="E72" s="20" t="s">
        <v>151</v>
      </c>
      <c r="F72" s="21">
        <v>857341</v>
      </c>
      <c r="G72" s="22">
        <v>813939192.13</v>
      </c>
      <c r="H72" s="22">
        <v>0.77</v>
      </c>
      <c r="I72" s="12"/>
      <c r="J72" s="18"/>
      <c r="K72" s="18"/>
      <c r="L72" s="12"/>
      <c r="M72" s="12"/>
      <c r="N72" s="12"/>
      <c r="O72" s="12"/>
    </row>
    <row r="73" spans="1:15" ht="21" x14ac:dyDescent="0.25">
      <c r="A73" s="12"/>
      <c r="B73" s="19" t="s">
        <v>172</v>
      </c>
      <c r="C73" s="20" t="s">
        <v>173</v>
      </c>
      <c r="D73" s="20" t="s">
        <v>174</v>
      </c>
      <c r="E73" s="20" t="s">
        <v>175</v>
      </c>
      <c r="F73" s="21">
        <v>199998</v>
      </c>
      <c r="G73" s="22">
        <v>185530704.68000001</v>
      </c>
      <c r="H73" s="22">
        <v>0.17</v>
      </c>
      <c r="I73" s="12"/>
      <c r="J73" s="18"/>
      <c r="K73" s="18"/>
      <c r="L73" s="12"/>
      <c r="M73" s="12"/>
      <c r="N73" s="12"/>
      <c r="O73" s="12"/>
    </row>
    <row r="74" spans="1:15" x14ac:dyDescent="0.25">
      <c r="A74" s="12"/>
      <c r="B74" s="19" t="s">
        <v>176</v>
      </c>
      <c r="C74" s="20" t="s">
        <v>177</v>
      </c>
      <c r="D74" s="20" t="s">
        <v>178</v>
      </c>
      <c r="E74" s="20" t="s">
        <v>179</v>
      </c>
      <c r="F74" s="21">
        <v>355503</v>
      </c>
      <c r="G74" s="22">
        <v>336579276.69</v>
      </c>
      <c r="H74" s="22">
        <v>0.32</v>
      </c>
      <c r="I74" s="12"/>
      <c r="J74" s="18"/>
      <c r="K74" s="18"/>
      <c r="L74" s="12"/>
      <c r="M74" s="12"/>
      <c r="N74" s="12"/>
      <c r="O74" s="12"/>
    </row>
    <row r="75" spans="1:15" x14ac:dyDescent="0.25">
      <c r="A75" s="12"/>
      <c r="B75" s="19" t="s">
        <v>180</v>
      </c>
      <c r="C75" s="20" t="s">
        <v>181</v>
      </c>
      <c r="D75" s="20" t="s">
        <v>168</v>
      </c>
      <c r="E75" s="20" t="s">
        <v>169</v>
      </c>
      <c r="F75" s="21">
        <v>250000</v>
      </c>
      <c r="G75" s="22">
        <v>233385000</v>
      </c>
      <c r="H75" s="22">
        <v>0.22</v>
      </c>
      <c r="I75" s="12"/>
      <c r="J75" s="18"/>
      <c r="K75" s="18"/>
      <c r="L75" s="12"/>
      <c r="M75" s="12"/>
      <c r="N75" s="12"/>
      <c r="O75" s="12"/>
    </row>
    <row r="76" spans="1:15" x14ac:dyDescent="0.25">
      <c r="A76" s="12"/>
      <c r="B76" s="19" t="s">
        <v>182</v>
      </c>
      <c r="C76" s="20" t="s">
        <v>183</v>
      </c>
      <c r="D76" s="20" t="s">
        <v>146</v>
      </c>
      <c r="E76" s="20" t="s">
        <v>147</v>
      </c>
      <c r="F76" s="21">
        <v>125000</v>
      </c>
      <c r="G76" s="22">
        <v>130915240.70999999</v>
      </c>
      <c r="H76" s="22">
        <v>0.12</v>
      </c>
      <c r="I76" s="12"/>
      <c r="J76" s="18"/>
      <c r="K76" s="18"/>
      <c r="L76" s="12"/>
      <c r="M76" s="12"/>
      <c r="N76" s="12"/>
      <c r="O76" s="12"/>
    </row>
    <row r="77" spans="1:15" ht="21" x14ac:dyDescent="0.25">
      <c r="A77" s="12"/>
      <c r="B77" s="19" t="s">
        <v>184</v>
      </c>
      <c r="C77" s="20" t="s">
        <v>185</v>
      </c>
      <c r="D77" s="20" t="s">
        <v>174</v>
      </c>
      <c r="E77" s="20" t="s">
        <v>175</v>
      </c>
      <c r="F77" s="21">
        <v>1000000</v>
      </c>
      <c r="G77" s="22">
        <v>1011562293.75</v>
      </c>
      <c r="H77" s="22">
        <v>0.95</v>
      </c>
      <c r="I77" s="12"/>
      <c r="J77" s="18"/>
      <c r="K77" s="18"/>
      <c r="L77" s="12"/>
      <c r="M77" s="12"/>
      <c r="N77" s="12"/>
      <c r="O77" s="12"/>
    </row>
    <row r="78" spans="1:15" x14ac:dyDescent="0.25">
      <c r="A78" s="12"/>
      <c r="B78" s="19" t="s">
        <v>186</v>
      </c>
      <c r="C78" s="20" t="s">
        <v>187</v>
      </c>
      <c r="D78" s="20" t="s">
        <v>188</v>
      </c>
      <c r="E78" s="20" t="s">
        <v>189</v>
      </c>
      <c r="F78" s="21">
        <v>557009</v>
      </c>
      <c r="G78" s="22">
        <v>558856121.54999995</v>
      </c>
      <c r="H78" s="22">
        <v>0.53</v>
      </c>
      <c r="I78" s="12"/>
      <c r="J78" s="18"/>
      <c r="K78" s="18"/>
      <c r="L78" s="12"/>
      <c r="M78" s="12"/>
      <c r="N78" s="12"/>
      <c r="O78" s="12"/>
    </row>
    <row r="79" spans="1:15" x14ac:dyDescent="0.25">
      <c r="A79" s="12"/>
      <c r="B79" s="19" t="s">
        <v>190</v>
      </c>
      <c r="C79" s="20" t="s">
        <v>191</v>
      </c>
      <c r="D79" s="20" t="s">
        <v>178</v>
      </c>
      <c r="E79" s="20" t="s">
        <v>179</v>
      </c>
      <c r="F79" s="21">
        <v>80500</v>
      </c>
      <c r="G79" s="22">
        <v>82032817.409999996</v>
      </c>
      <c r="H79" s="22">
        <v>0.08</v>
      </c>
      <c r="I79" s="12"/>
      <c r="J79" s="18"/>
      <c r="K79" s="18"/>
      <c r="L79" s="12"/>
      <c r="M79" s="12"/>
      <c r="N79" s="12"/>
      <c r="O79" s="12"/>
    </row>
    <row r="80" spans="1:15" ht="21" x14ac:dyDescent="0.25">
      <c r="A80" s="12"/>
      <c r="B80" s="19" t="s">
        <v>192</v>
      </c>
      <c r="C80" s="20" t="s">
        <v>193</v>
      </c>
      <c r="D80" s="20" t="s">
        <v>126</v>
      </c>
      <c r="E80" s="20" t="s">
        <v>127</v>
      </c>
      <c r="F80" s="21">
        <v>404086</v>
      </c>
      <c r="G80" s="22">
        <v>392964098.56</v>
      </c>
      <c r="H80" s="22">
        <v>0.37</v>
      </c>
      <c r="I80" s="12"/>
      <c r="J80" s="18"/>
      <c r="K80" s="18"/>
      <c r="L80" s="12"/>
      <c r="M80" s="12"/>
      <c r="N80" s="12"/>
      <c r="O80" s="12"/>
    </row>
    <row r="81" spans="1:15" x14ac:dyDescent="0.25">
      <c r="A81" s="12"/>
      <c r="B81" s="19" t="s">
        <v>194</v>
      </c>
      <c r="C81" s="20" t="s">
        <v>195</v>
      </c>
      <c r="D81" s="20" t="s">
        <v>196</v>
      </c>
      <c r="E81" s="20" t="s">
        <v>197</v>
      </c>
      <c r="F81" s="21">
        <v>1145000</v>
      </c>
      <c r="G81" s="22">
        <v>1158832908.0899999</v>
      </c>
      <c r="H81" s="22">
        <v>1.0900000000000001</v>
      </c>
      <c r="I81" s="12"/>
      <c r="J81" s="18"/>
      <c r="K81" s="18"/>
      <c r="L81" s="12"/>
      <c r="M81" s="12"/>
      <c r="N81" s="12"/>
      <c r="O81" s="12"/>
    </row>
    <row r="82" spans="1:15" x14ac:dyDescent="0.25">
      <c r="A82" s="12"/>
      <c r="B82" s="19" t="s">
        <v>198</v>
      </c>
      <c r="C82" s="20" t="s">
        <v>199</v>
      </c>
      <c r="D82" s="20" t="s">
        <v>200</v>
      </c>
      <c r="E82" s="20" t="s">
        <v>201</v>
      </c>
      <c r="F82" s="21">
        <v>411723</v>
      </c>
      <c r="G82" s="22">
        <v>396742252.77999997</v>
      </c>
      <c r="H82" s="22">
        <v>0.37</v>
      </c>
      <c r="I82" s="12"/>
      <c r="J82" s="18"/>
      <c r="K82" s="18"/>
      <c r="L82" s="12"/>
      <c r="M82" s="12"/>
      <c r="N82" s="12"/>
      <c r="O82" s="12"/>
    </row>
    <row r="83" spans="1:15" ht="21" x14ac:dyDescent="0.25">
      <c r="A83" s="12"/>
      <c r="B83" s="19" t="s">
        <v>202</v>
      </c>
      <c r="C83" s="20" t="s">
        <v>203</v>
      </c>
      <c r="D83" s="20" t="s">
        <v>126</v>
      </c>
      <c r="E83" s="20" t="s">
        <v>127</v>
      </c>
      <c r="F83" s="21">
        <v>206000</v>
      </c>
      <c r="G83" s="22">
        <v>214522220</v>
      </c>
      <c r="H83" s="22">
        <v>0.2</v>
      </c>
      <c r="I83" s="12"/>
      <c r="J83" s="18"/>
      <c r="K83" s="18"/>
      <c r="L83" s="12"/>
      <c r="M83" s="12"/>
      <c r="N83" s="12"/>
      <c r="O83" s="12"/>
    </row>
    <row r="84" spans="1:15" x14ac:dyDescent="0.25">
      <c r="A84" s="12"/>
      <c r="B84" s="19" t="s">
        <v>204</v>
      </c>
      <c r="C84" s="20" t="s">
        <v>205</v>
      </c>
      <c r="D84" s="20" t="s">
        <v>196</v>
      </c>
      <c r="E84" s="20" t="s">
        <v>197</v>
      </c>
      <c r="F84" s="21">
        <v>1145000</v>
      </c>
      <c r="G84" s="22">
        <v>1158805424.7</v>
      </c>
      <c r="H84" s="22">
        <v>1.0900000000000001</v>
      </c>
      <c r="I84" s="12"/>
      <c r="J84" s="18"/>
      <c r="K84" s="18"/>
      <c r="L84" s="12"/>
      <c r="M84" s="12"/>
      <c r="N84" s="12"/>
      <c r="O84" s="12"/>
    </row>
    <row r="85" spans="1:15" ht="21" x14ac:dyDescent="0.25">
      <c r="A85" s="12"/>
      <c r="B85" s="19" t="s">
        <v>206</v>
      </c>
      <c r="C85" s="20" t="s">
        <v>207</v>
      </c>
      <c r="D85" s="20" t="s">
        <v>174</v>
      </c>
      <c r="E85" s="20" t="s">
        <v>175</v>
      </c>
      <c r="F85" s="21">
        <v>199995</v>
      </c>
      <c r="G85" s="22">
        <v>185464183.28</v>
      </c>
      <c r="H85" s="22">
        <v>0.17</v>
      </c>
      <c r="I85" s="12"/>
      <c r="J85" s="18"/>
      <c r="K85" s="18"/>
      <c r="L85" s="12"/>
      <c r="M85" s="12"/>
      <c r="N85" s="12"/>
      <c r="O85" s="12"/>
    </row>
    <row r="86" spans="1:15" x14ac:dyDescent="0.25">
      <c r="A86" s="12"/>
      <c r="B86" s="19" t="s">
        <v>208</v>
      </c>
      <c r="C86" s="20" t="s">
        <v>209</v>
      </c>
      <c r="D86" s="20" t="s">
        <v>130</v>
      </c>
      <c r="E86" s="20" t="s">
        <v>131</v>
      </c>
      <c r="F86" s="21">
        <v>24602</v>
      </c>
      <c r="G86" s="22">
        <v>23009608.489999998</v>
      </c>
      <c r="H86" s="22">
        <v>0.02</v>
      </c>
      <c r="I86" s="12"/>
      <c r="J86" s="18"/>
      <c r="K86" s="18"/>
      <c r="L86" s="12"/>
      <c r="M86" s="12"/>
      <c r="N86" s="12"/>
      <c r="O86" s="12"/>
    </row>
    <row r="87" spans="1:15" x14ac:dyDescent="0.25">
      <c r="A87" s="12"/>
      <c r="B87" s="19" t="s">
        <v>210</v>
      </c>
      <c r="C87" s="20" t="s">
        <v>211</v>
      </c>
      <c r="D87" s="20" t="s">
        <v>178</v>
      </c>
      <c r="E87" s="20" t="s">
        <v>179</v>
      </c>
      <c r="F87" s="21">
        <v>603956</v>
      </c>
      <c r="G87" s="22">
        <v>576750560.38999999</v>
      </c>
      <c r="H87" s="22">
        <v>0.54</v>
      </c>
      <c r="I87" s="12"/>
      <c r="J87" s="18"/>
      <c r="K87" s="18"/>
      <c r="L87" s="12"/>
      <c r="M87" s="12"/>
      <c r="N87" s="12"/>
      <c r="O87" s="12"/>
    </row>
    <row r="88" spans="1:15" x14ac:dyDescent="0.25">
      <c r="A88" s="12"/>
      <c r="B88" s="19" t="s">
        <v>212</v>
      </c>
      <c r="C88" s="20" t="s">
        <v>213</v>
      </c>
      <c r="D88" s="20" t="s">
        <v>178</v>
      </c>
      <c r="E88" s="20" t="s">
        <v>179</v>
      </c>
      <c r="F88" s="21">
        <v>800000</v>
      </c>
      <c r="G88" s="22">
        <v>802047909.77999997</v>
      </c>
      <c r="H88" s="22">
        <v>0.75</v>
      </c>
      <c r="I88" s="12"/>
      <c r="J88" s="18"/>
      <c r="K88" s="18"/>
      <c r="L88" s="12"/>
      <c r="M88" s="12"/>
      <c r="N88" s="12"/>
      <c r="O88" s="12"/>
    </row>
    <row r="89" spans="1:15" x14ac:dyDescent="0.25">
      <c r="A89" s="12"/>
      <c r="B89" s="19" t="s">
        <v>214</v>
      </c>
      <c r="C89" s="20" t="s">
        <v>215</v>
      </c>
      <c r="D89" s="20" t="s">
        <v>216</v>
      </c>
      <c r="E89" s="20" t="s">
        <v>217</v>
      </c>
      <c r="F89" s="21">
        <v>65000</v>
      </c>
      <c r="G89" s="22">
        <v>63568713</v>
      </c>
      <c r="H89" s="22">
        <v>0.06</v>
      </c>
      <c r="I89" s="12"/>
      <c r="J89" s="18"/>
      <c r="K89" s="18"/>
      <c r="L89" s="12"/>
      <c r="M89" s="12"/>
      <c r="N89" s="12"/>
      <c r="O89" s="12"/>
    </row>
    <row r="90" spans="1:15" x14ac:dyDescent="0.25">
      <c r="A90" s="12"/>
      <c r="B90" s="19" t="s">
        <v>218</v>
      </c>
      <c r="C90" s="20" t="s">
        <v>219</v>
      </c>
      <c r="D90" s="20" t="s">
        <v>220</v>
      </c>
      <c r="E90" s="20" t="s">
        <v>221</v>
      </c>
      <c r="F90" s="21">
        <v>1300000</v>
      </c>
      <c r="G90" s="22">
        <v>1304342593.1800001</v>
      </c>
      <c r="H90" s="22">
        <v>1.23</v>
      </c>
      <c r="I90" s="12"/>
      <c r="J90" s="18"/>
      <c r="K90" s="18"/>
      <c r="L90" s="12"/>
      <c r="M90" s="12"/>
      <c r="N90" s="12"/>
      <c r="O90" s="12"/>
    </row>
    <row r="91" spans="1:15" x14ac:dyDescent="0.25">
      <c r="A91" s="12"/>
      <c r="B91" s="19" t="s">
        <v>222</v>
      </c>
      <c r="C91" s="20" t="s">
        <v>223</v>
      </c>
      <c r="D91" s="20" t="s">
        <v>224</v>
      </c>
      <c r="E91" s="20" t="s">
        <v>225</v>
      </c>
      <c r="F91" s="21">
        <v>500000</v>
      </c>
      <c r="G91" s="22">
        <v>506357768.61000001</v>
      </c>
      <c r="H91" s="22">
        <v>0.48</v>
      </c>
      <c r="I91" s="12"/>
      <c r="J91" s="18"/>
      <c r="K91" s="18"/>
      <c r="L91" s="12"/>
      <c r="M91" s="12"/>
      <c r="N91" s="12"/>
      <c r="O91" s="12"/>
    </row>
    <row r="92" spans="1:15" ht="21" x14ac:dyDescent="0.25">
      <c r="A92" s="12"/>
      <c r="B92" s="19" t="s">
        <v>226</v>
      </c>
      <c r="C92" s="20" t="s">
        <v>227</v>
      </c>
      <c r="D92" s="20" t="s">
        <v>228</v>
      </c>
      <c r="E92" s="20" t="s">
        <v>229</v>
      </c>
      <c r="F92" s="21">
        <v>534567</v>
      </c>
      <c r="G92" s="22">
        <v>506168192.26999998</v>
      </c>
      <c r="H92" s="22">
        <v>0.48</v>
      </c>
      <c r="I92" s="12"/>
      <c r="J92" s="18"/>
      <c r="K92" s="18"/>
      <c r="L92" s="12"/>
      <c r="M92" s="12"/>
      <c r="N92" s="12"/>
      <c r="O92" s="12"/>
    </row>
    <row r="93" spans="1:15" ht="21" x14ac:dyDescent="0.25">
      <c r="A93" s="12"/>
      <c r="B93" s="19" t="s">
        <v>230</v>
      </c>
      <c r="C93" s="20" t="s">
        <v>231</v>
      </c>
      <c r="D93" s="20" t="s">
        <v>174</v>
      </c>
      <c r="E93" s="20" t="s">
        <v>175</v>
      </c>
      <c r="F93" s="21">
        <v>2998580</v>
      </c>
      <c r="G93" s="22">
        <v>3066626654.8499999</v>
      </c>
      <c r="H93" s="22">
        <v>2.88</v>
      </c>
      <c r="I93" s="12"/>
      <c r="J93" s="18"/>
      <c r="K93" s="18"/>
      <c r="L93" s="12"/>
      <c r="M93" s="12"/>
      <c r="N93" s="12"/>
      <c r="O93" s="12"/>
    </row>
    <row r="94" spans="1:15" ht="21" x14ac:dyDescent="0.25">
      <c r="A94" s="12"/>
      <c r="B94" s="19" t="s">
        <v>232</v>
      </c>
      <c r="C94" s="20" t="s">
        <v>233</v>
      </c>
      <c r="D94" s="20" t="s">
        <v>174</v>
      </c>
      <c r="E94" s="20" t="s">
        <v>175</v>
      </c>
      <c r="F94" s="21">
        <v>309700</v>
      </c>
      <c r="G94" s="22">
        <v>314367922.88999999</v>
      </c>
      <c r="H94" s="22">
        <v>0.3</v>
      </c>
      <c r="I94" s="12"/>
      <c r="J94" s="18"/>
      <c r="K94" s="18"/>
      <c r="L94" s="12"/>
      <c r="M94" s="12"/>
      <c r="N94" s="12"/>
      <c r="O94" s="12"/>
    </row>
    <row r="95" spans="1:15" x14ac:dyDescent="0.25">
      <c r="A95" s="12"/>
      <c r="B95" s="19" t="s">
        <v>234</v>
      </c>
      <c r="C95" s="20" t="s">
        <v>235</v>
      </c>
      <c r="D95" s="20" t="s">
        <v>142</v>
      </c>
      <c r="E95" s="20" t="s">
        <v>143</v>
      </c>
      <c r="F95" s="21">
        <v>186936</v>
      </c>
      <c r="G95" s="22">
        <v>195666062.62</v>
      </c>
      <c r="H95" s="22">
        <v>0.18</v>
      </c>
      <c r="I95" s="12"/>
      <c r="J95" s="18"/>
      <c r="K95" s="18"/>
      <c r="L95" s="12"/>
      <c r="M95" s="12"/>
      <c r="N95" s="12"/>
      <c r="O95" s="12"/>
    </row>
    <row r="96" spans="1:15" ht="21" x14ac:dyDescent="0.25">
      <c r="A96" s="12"/>
      <c r="B96" s="19" t="s">
        <v>236</v>
      </c>
      <c r="C96" s="20" t="s">
        <v>237</v>
      </c>
      <c r="D96" s="20" t="s">
        <v>228</v>
      </c>
      <c r="E96" s="20" t="s">
        <v>229</v>
      </c>
      <c r="F96" s="21">
        <v>498908</v>
      </c>
      <c r="G96" s="22">
        <v>472450908.75999999</v>
      </c>
      <c r="H96" s="22">
        <v>0.44</v>
      </c>
      <c r="I96" s="12"/>
      <c r="J96" s="18"/>
      <c r="K96" s="18"/>
      <c r="L96" s="12"/>
      <c r="M96" s="12"/>
      <c r="N96" s="12"/>
      <c r="O96" s="12"/>
    </row>
    <row r="97" spans="1:15" x14ac:dyDescent="0.25">
      <c r="A97" s="12"/>
      <c r="B97" s="19" t="s">
        <v>238</v>
      </c>
      <c r="C97" s="20" t="s">
        <v>239</v>
      </c>
      <c r="D97" s="20" t="s">
        <v>130</v>
      </c>
      <c r="E97" s="20" t="s">
        <v>131</v>
      </c>
      <c r="F97" s="21">
        <v>376157</v>
      </c>
      <c r="G97" s="22">
        <v>370708388.42000002</v>
      </c>
      <c r="H97" s="22">
        <v>0.35</v>
      </c>
      <c r="I97" s="12"/>
      <c r="J97" s="18"/>
      <c r="K97" s="18"/>
      <c r="L97" s="12"/>
      <c r="M97" s="12"/>
      <c r="N97" s="12"/>
      <c r="O97" s="12"/>
    </row>
    <row r="98" spans="1:15" x14ac:dyDescent="0.25">
      <c r="A98" s="12"/>
      <c r="B98" s="19" t="s">
        <v>240</v>
      </c>
      <c r="C98" s="20" t="s">
        <v>241</v>
      </c>
      <c r="D98" s="20" t="s">
        <v>142</v>
      </c>
      <c r="E98" s="20" t="s">
        <v>143</v>
      </c>
      <c r="F98" s="21">
        <v>500000</v>
      </c>
      <c r="G98" s="22">
        <v>491805000</v>
      </c>
      <c r="H98" s="22">
        <v>0.46</v>
      </c>
      <c r="I98" s="12"/>
      <c r="J98" s="18"/>
      <c r="K98" s="18"/>
      <c r="L98" s="12"/>
      <c r="M98" s="12"/>
      <c r="N98" s="12"/>
      <c r="O98" s="12"/>
    </row>
    <row r="99" spans="1:15" x14ac:dyDescent="0.25">
      <c r="A99" s="12"/>
      <c r="B99" s="19" t="s">
        <v>242</v>
      </c>
      <c r="C99" s="20" t="s">
        <v>243</v>
      </c>
      <c r="D99" s="20" t="s">
        <v>178</v>
      </c>
      <c r="E99" s="20" t="s">
        <v>179</v>
      </c>
      <c r="F99" s="21">
        <v>194680</v>
      </c>
      <c r="G99" s="22">
        <v>197312031.83000001</v>
      </c>
      <c r="H99" s="22">
        <v>0.19</v>
      </c>
      <c r="I99" s="12"/>
      <c r="J99" s="18"/>
      <c r="K99" s="18"/>
      <c r="L99" s="12"/>
      <c r="M99" s="12"/>
      <c r="N99" s="12"/>
      <c r="O99" s="12"/>
    </row>
    <row r="100" spans="1:15" ht="21" x14ac:dyDescent="0.25">
      <c r="A100" s="12"/>
      <c r="B100" s="19" t="s">
        <v>244</v>
      </c>
      <c r="C100" s="20" t="s">
        <v>245</v>
      </c>
      <c r="D100" s="20" t="s">
        <v>246</v>
      </c>
      <c r="E100" s="20" t="s">
        <v>247</v>
      </c>
      <c r="F100" s="21">
        <v>938178</v>
      </c>
      <c r="G100" s="22">
        <v>953292398.77999997</v>
      </c>
      <c r="H100" s="22">
        <v>0.9</v>
      </c>
      <c r="I100" s="12"/>
      <c r="J100" s="18"/>
      <c r="K100" s="18"/>
      <c r="L100" s="12"/>
      <c r="M100" s="12"/>
      <c r="N100" s="12"/>
      <c r="O100" s="12"/>
    </row>
    <row r="101" spans="1:15" ht="21" x14ac:dyDescent="0.25">
      <c r="A101" s="12"/>
      <c r="B101" s="19" t="s">
        <v>248</v>
      </c>
      <c r="C101" s="20" t="s">
        <v>249</v>
      </c>
      <c r="D101" s="20" t="s">
        <v>126</v>
      </c>
      <c r="E101" s="20" t="s">
        <v>127</v>
      </c>
      <c r="F101" s="21">
        <v>351901</v>
      </c>
      <c r="G101" s="22">
        <v>367264520.51999998</v>
      </c>
      <c r="H101" s="22">
        <v>0.35</v>
      </c>
      <c r="I101" s="12"/>
      <c r="J101" s="18"/>
      <c r="K101" s="18"/>
      <c r="L101" s="12"/>
      <c r="M101" s="12"/>
      <c r="N101" s="12"/>
      <c r="O101" s="12"/>
    </row>
    <row r="102" spans="1:15" x14ac:dyDescent="0.25">
      <c r="A102" s="12"/>
      <c r="B102" s="19" t="s">
        <v>250</v>
      </c>
      <c r="C102" s="20" t="s">
        <v>251</v>
      </c>
      <c r="D102" s="20" t="s">
        <v>178</v>
      </c>
      <c r="E102" s="20" t="s">
        <v>179</v>
      </c>
      <c r="F102" s="21">
        <v>415450</v>
      </c>
      <c r="G102" s="22">
        <v>433512278.07999998</v>
      </c>
      <c r="H102" s="22">
        <v>0.41</v>
      </c>
      <c r="I102" s="12"/>
      <c r="J102" s="18"/>
      <c r="K102" s="18"/>
      <c r="L102" s="12"/>
      <c r="M102" s="12"/>
      <c r="N102" s="12"/>
      <c r="O102" s="12"/>
    </row>
    <row r="103" spans="1:15" ht="21" x14ac:dyDescent="0.25">
      <c r="A103" s="12"/>
      <c r="B103" s="19" t="s">
        <v>252</v>
      </c>
      <c r="C103" s="20" t="s">
        <v>253</v>
      </c>
      <c r="D103" s="20" t="s">
        <v>164</v>
      </c>
      <c r="E103" s="20" t="s">
        <v>165</v>
      </c>
      <c r="F103" s="21">
        <v>1379900</v>
      </c>
      <c r="G103" s="22">
        <v>1440919178</v>
      </c>
      <c r="H103" s="22">
        <v>1.35</v>
      </c>
      <c r="I103" s="12"/>
      <c r="J103" s="18"/>
      <c r="K103" s="18"/>
      <c r="L103" s="12"/>
      <c r="M103" s="12"/>
      <c r="N103" s="12"/>
      <c r="O103" s="12"/>
    </row>
    <row r="104" spans="1:15" ht="21" x14ac:dyDescent="0.25">
      <c r="A104" s="12"/>
      <c r="B104" s="19" t="s">
        <v>254</v>
      </c>
      <c r="C104" s="20" t="s">
        <v>255</v>
      </c>
      <c r="D104" s="20" t="s">
        <v>228</v>
      </c>
      <c r="E104" s="20" t="s">
        <v>229</v>
      </c>
      <c r="F104" s="21">
        <v>637000</v>
      </c>
      <c r="G104" s="22">
        <v>637066508.25999999</v>
      </c>
      <c r="H104" s="22">
        <v>0.6</v>
      </c>
      <c r="I104" s="12"/>
      <c r="J104" s="18"/>
      <c r="K104" s="18"/>
      <c r="L104" s="12"/>
      <c r="M104" s="12"/>
      <c r="N104" s="12"/>
      <c r="O104" s="12"/>
    </row>
    <row r="105" spans="1:15" ht="21" x14ac:dyDescent="0.25">
      <c r="A105" s="12"/>
      <c r="B105" s="19" t="s">
        <v>256</v>
      </c>
      <c r="C105" s="20" t="s">
        <v>257</v>
      </c>
      <c r="D105" s="20" t="s">
        <v>228</v>
      </c>
      <c r="E105" s="20" t="s">
        <v>229</v>
      </c>
      <c r="F105" s="21">
        <v>35000</v>
      </c>
      <c r="G105" s="22">
        <v>36987233.5</v>
      </c>
      <c r="H105" s="22">
        <v>0.03</v>
      </c>
      <c r="I105" s="12"/>
      <c r="J105" s="18"/>
      <c r="K105" s="18"/>
      <c r="L105" s="12"/>
      <c r="M105" s="12"/>
      <c r="N105" s="12"/>
      <c r="O105" s="12"/>
    </row>
    <row r="106" spans="1:15" x14ac:dyDescent="0.25">
      <c r="A106" s="12"/>
      <c r="B106" s="19" t="s">
        <v>258</v>
      </c>
      <c r="C106" s="20" t="s">
        <v>259</v>
      </c>
      <c r="D106" s="20" t="s">
        <v>178</v>
      </c>
      <c r="E106" s="20" t="s">
        <v>179</v>
      </c>
      <c r="F106" s="21">
        <v>1194000</v>
      </c>
      <c r="G106" s="22">
        <v>1216770419.6800001</v>
      </c>
      <c r="H106" s="22">
        <v>1.1399999999999999</v>
      </c>
      <c r="I106" s="12"/>
      <c r="J106" s="18"/>
      <c r="K106" s="18"/>
      <c r="L106" s="12"/>
      <c r="M106" s="12"/>
      <c r="N106" s="12"/>
      <c r="O106" s="12"/>
    </row>
    <row r="107" spans="1:15" ht="21" x14ac:dyDescent="0.25">
      <c r="A107" s="12"/>
      <c r="B107" s="19" t="s">
        <v>260</v>
      </c>
      <c r="C107" s="20" t="s">
        <v>261</v>
      </c>
      <c r="D107" s="20" t="s">
        <v>228</v>
      </c>
      <c r="E107" s="20" t="s">
        <v>229</v>
      </c>
      <c r="F107" s="21">
        <v>345000</v>
      </c>
      <c r="G107" s="22">
        <v>347624705.76999998</v>
      </c>
      <c r="H107" s="22">
        <v>0.33</v>
      </c>
      <c r="I107" s="12"/>
      <c r="J107" s="18"/>
      <c r="K107" s="18"/>
      <c r="L107" s="12"/>
      <c r="M107" s="12"/>
      <c r="N107" s="12"/>
      <c r="O107" s="12"/>
    </row>
    <row r="108" spans="1:15" x14ac:dyDescent="0.25">
      <c r="A108" s="12"/>
      <c r="B108" s="19" t="s">
        <v>262</v>
      </c>
      <c r="C108" s="20" t="s">
        <v>263</v>
      </c>
      <c r="D108" s="20" t="s">
        <v>178</v>
      </c>
      <c r="E108" s="20" t="s">
        <v>179</v>
      </c>
      <c r="F108" s="21">
        <v>1160000</v>
      </c>
      <c r="G108" s="22">
        <v>1191955450.46</v>
      </c>
      <c r="H108" s="22">
        <v>1.1200000000000001</v>
      </c>
      <c r="I108" s="12"/>
      <c r="J108" s="18"/>
      <c r="K108" s="18"/>
      <c r="L108" s="12"/>
      <c r="M108" s="12"/>
      <c r="N108" s="12"/>
      <c r="O108" s="12"/>
    </row>
    <row r="109" spans="1:15" x14ac:dyDescent="0.25">
      <c r="A109" s="12"/>
      <c r="B109" s="19" t="s">
        <v>264</v>
      </c>
      <c r="C109" s="20" t="s">
        <v>265</v>
      </c>
      <c r="D109" s="20" t="s">
        <v>178</v>
      </c>
      <c r="E109" s="20" t="s">
        <v>179</v>
      </c>
      <c r="F109" s="21">
        <v>1300000</v>
      </c>
      <c r="G109" s="22">
        <v>1331181109.23</v>
      </c>
      <c r="H109" s="22">
        <v>1.25</v>
      </c>
      <c r="I109" s="12"/>
      <c r="J109" s="18"/>
      <c r="K109" s="18"/>
      <c r="L109" s="12"/>
      <c r="M109" s="12"/>
      <c r="N109" s="12"/>
      <c r="O109" s="12"/>
    </row>
    <row r="110" spans="1:15" x14ac:dyDescent="0.25">
      <c r="A110" s="12"/>
      <c r="B110" s="19" t="s">
        <v>266</v>
      </c>
      <c r="C110" s="20" t="s">
        <v>267</v>
      </c>
      <c r="D110" s="20" t="s">
        <v>130</v>
      </c>
      <c r="E110" s="20" t="s">
        <v>131</v>
      </c>
      <c r="F110" s="21">
        <v>90969</v>
      </c>
      <c r="G110" s="22">
        <v>94717834.780000001</v>
      </c>
      <c r="H110" s="22">
        <v>0.09</v>
      </c>
      <c r="I110" s="12"/>
      <c r="J110" s="18"/>
      <c r="K110" s="18"/>
      <c r="L110" s="12"/>
      <c r="M110" s="12"/>
      <c r="N110" s="12"/>
      <c r="O110" s="12"/>
    </row>
    <row r="111" spans="1:15" x14ac:dyDescent="0.25">
      <c r="A111" s="12"/>
      <c r="B111" s="19" t="s">
        <v>268</v>
      </c>
      <c r="C111" s="20" t="s">
        <v>269</v>
      </c>
      <c r="D111" s="20" t="s">
        <v>270</v>
      </c>
      <c r="E111" s="20" t="s">
        <v>271</v>
      </c>
      <c r="F111" s="21">
        <v>866000</v>
      </c>
      <c r="G111" s="22">
        <v>890848023.09000003</v>
      </c>
      <c r="H111" s="22">
        <v>0.84</v>
      </c>
      <c r="I111" s="12"/>
      <c r="J111" s="18"/>
      <c r="K111" s="18"/>
      <c r="L111" s="12"/>
      <c r="M111" s="12"/>
      <c r="N111" s="12"/>
      <c r="O111" s="12"/>
    </row>
    <row r="112" spans="1:15" x14ac:dyDescent="0.25">
      <c r="A112" s="12"/>
      <c r="B112" s="19" t="s">
        <v>272</v>
      </c>
      <c r="C112" s="20" t="s">
        <v>273</v>
      </c>
      <c r="D112" s="20" t="s">
        <v>270</v>
      </c>
      <c r="E112" s="20" t="s">
        <v>271</v>
      </c>
      <c r="F112" s="21">
        <v>700000</v>
      </c>
      <c r="G112" s="22">
        <v>706867274.65999997</v>
      </c>
      <c r="H112" s="22">
        <v>0.66</v>
      </c>
      <c r="I112" s="12"/>
      <c r="J112" s="18"/>
      <c r="K112" s="18"/>
      <c r="L112" s="12"/>
      <c r="M112" s="12"/>
      <c r="N112" s="12"/>
      <c r="O112" s="12"/>
    </row>
    <row r="113" spans="1:15" x14ac:dyDescent="0.25">
      <c r="A113" s="12"/>
      <c r="B113" s="19" t="s">
        <v>274</v>
      </c>
      <c r="C113" s="20" t="s">
        <v>275</v>
      </c>
      <c r="D113" s="20" t="s">
        <v>270</v>
      </c>
      <c r="E113" s="20" t="s">
        <v>271</v>
      </c>
      <c r="F113" s="21">
        <v>753000</v>
      </c>
      <c r="G113" s="22">
        <v>768264041.32000005</v>
      </c>
      <c r="H113" s="22">
        <v>0.72</v>
      </c>
      <c r="I113" s="12"/>
      <c r="J113" s="18"/>
      <c r="K113" s="18"/>
      <c r="L113" s="12"/>
      <c r="M113" s="12"/>
      <c r="N113" s="12"/>
      <c r="O113" s="12"/>
    </row>
    <row r="114" spans="1:15" x14ac:dyDescent="0.25">
      <c r="A114" s="12"/>
      <c r="B114" s="19" t="s">
        <v>276</v>
      </c>
      <c r="C114" s="20" t="s">
        <v>277</v>
      </c>
      <c r="D114" s="20" t="s">
        <v>130</v>
      </c>
      <c r="E114" s="20" t="s">
        <v>131</v>
      </c>
      <c r="F114" s="21">
        <v>1141000</v>
      </c>
      <c r="G114" s="22">
        <v>1194056043.5999999</v>
      </c>
      <c r="H114" s="22">
        <v>1.1200000000000001</v>
      </c>
      <c r="I114" s="12"/>
      <c r="J114" s="18"/>
      <c r="K114" s="18"/>
      <c r="L114" s="12"/>
      <c r="M114" s="12"/>
      <c r="N114" s="12"/>
      <c r="O114" s="12"/>
    </row>
    <row r="115" spans="1:15" x14ac:dyDescent="0.25">
      <c r="A115" s="12"/>
      <c r="B115" s="19" t="s">
        <v>278</v>
      </c>
      <c r="C115" s="20" t="s">
        <v>279</v>
      </c>
      <c r="D115" s="20" t="s">
        <v>130</v>
      </c>
      <c r="E115" s="20" t="s">
        <v>131</v>
      </c>
      <c r="F115" s="21">
        <v>1680000</v>
      </c>
      <c r="G115" s="22">
        <v>1719375406.72</v>
      </c>
      <c r="H115" s="22">
        <v>1.62</v>
      </c>
      <c r="I115" s="12"/>
      <c r="J115" s="18"/>
      <c r="K115" s="18"/>
      <c r="L115" s="12"/>
      <c r="M115" s="12"/>
      <c r="N115" s="12"/>
      <c r="O115" s="12"/>
    </row>
    <row r="116" spans="1:15" x14ac:dyDescent="0.25">
      <c r="A116" s="12"/>
      <c r="B116" s="19" t="s">
        <v>280</v>
      </c>
      <c r="C116" s="20" t="s">
        <v>281</v>
      </c>
      <c r="D116" s="20" t="s">
        <v>130</v>
      </c>
      <c r="E116" s="20" t="s">
        <v>131</v>
      </c>
      <c r="F116" s="21">
        <v>589000</v>
      </c>
      <c r="G116" s="22">
        <v>589088350.00999999</v>
      </c>
      <c r="H116" s="22">
        <v>0.55000000000000004</v>
      </c>
      <c r="I116" s="12"/>
      <c r="J116" s="18"/>
      <c r="K116" s="18"/>
      <c r="L116" s="12"/>
      <c r="M116" s="12"/>
      <c r="N116" s="12"/>
      <c r="O116" s="12"/>
    </row>
    <row r="117" spans="1:15" x14ac:dyDescent="0.25">
      <c r="A117" s="12"/>
      <c r="B117" s="19" t="s">
        <v>282</v>
      </c>
      <c r="C117" s="20" t="s">
        <v>283</v>
      </c>
      <c r="D117" s="20" t="s">
        <v>284</v>
      </c>
      <c r="E117" s="20" t="s">
        <v>285</v>
      </c>
      <c r="F117" s="21">
        <v>72545</v>
      </c>
      <c r="G117" s="22">
        <v>71372672.799999997</v>
      </c>
      <c r="H117" s="22">
        <v>7.0000000000000007E-2</v>
      </c>
      <c r="I117" s="12"/>
      <c r="J117" s="18"/>
      <c r="K117" s="18"/>
      <c r="L117" s="12"/>
      <c r="M117" s="12"/>
      <c r="N117" s="12"/>
      <c r="O117" s="12"/>
    </row>
    <row r="118" spans="1:15" x14ac:dyDescent="0.25">
      <c r="A118" s="12"/>
      <c r="B118" s="19" t="s">
        <v>286</v>
      </c>
      <c r="C118" s="20" t="s">
        <v>287</v>
      </c>
      <c r="D118" s="20" t="s">
        <v>284</v>
      </c>
      <c r="E118" s="20" t="s">
        <v>285</v>
      </c>
      <c r="F118" s="21">
        <v>2273698</v>
      </c>
      <c r="G118" s="22">
        <v>2242396227</v>
      </c>
      <c r="H118" s="22">
        <v>2.11</v>
      </c>
      <c r="I118" s="12"/>
      <c r="J118" s="18"/>
      <c r="K118" s="18"/>
      <c r="L118" s="12"/>
      <c r="M118" s="12"/>
      <c r="N118" s="12"/>
      <c r="O118" s="12"/>
    </row>
    <row r="119" spans="1:15" x14ac:dyDescent="0.25">
      <c r="A119" s="12"/>
      <c r="B119" s="19" t="s">
        <v>288</v>
      </c>
      <c r="C119" s="20" t="s">
        <v>289</v>
      </c>
      <c r="D119" s="20" t="s">
        <v>290</v>
      </c>
      <c r="E119" s="20" t="s">
        <v>291</v>
      </c>
      <c r="F119" s="21">
        <v>204811</v>
      </c>
      <c r="G119" s="22">
        <v>205047269.97</v>
      </c>
      <c r="H119" s="22">
        <v>0.19</v>
      </c>
      <c r="I119" s="12"/>
      <c r="J119" s="18"/>
      <c r="K119" s="18"/>
      <c r="L119" s="12"/>
      <c r="M119" s="12"/>
      <c r="N119" s="12"/>
      <c r="O119" s="12"/>
    </row>
    <row r="120" spans="1:15" x14ac:dyDescent="0.25">
      <c r="A120" s="12"/>
      <c r="B120" s="19" t="s">
        <v>74</v>
      </c>
      <c r="C120" s="24"/>
      <c r="D120" s="24"/>
      <c r="E120" s="24"/>
      <c r="F120" s="25"/>
      <c r="G120" s="22">
        <f>SUM($G$58:$G$119)</f>
        <v>39063404330.739998</v>
      </c>
      <c r="H120" s="22">
        <f>(G120/$O$2) *100</f>
        <v>36.722350811743453</v>
      </c>
      <c r="I120" s="12"/>
      <c r="J120" s="18"/>
      <c r="K120" s="18"/>
      <c r="L120" s="12"/>
      <c r="M120" s="12"/>
      <c r="N120" s="12"/>
      <c r="O120" s="12"/>
    </row>
    <row r="121" spans="1:15" x14ac:dyDescent="0.25">
      <c r="A121" s="12"/>
      <c r="B121" s="31" t="s">
        <v>292</v>
      </c>
      <c r="C121" s="33"/>
      <c r="D121" s="24"/>
      <c r="E121" s="24"/>
      <c r="F121" s="25"/>
      <c r="G121" s="22"/>
      <c r="H121" s="32"/>
      <c r="I121" s="12"/>
      <c r="J121" s="18"/>
      <c r="K121" s="18"/>
      <c r="L121" s="12"/>
      <c r="M121" s="12"/>
      <c r="N121" s="12"/>
      <c r="O121" s="12"/>
    </row>
    <row r="122" spans="1:15" x14ac:dyDescent="0.25">
      <c r="A122" s="12"/>
      <c r="B122" s="19" t="s">
        <v>293</v>
      </c>
      <c r="C122" s="20" t="s">
        <v>294</v>
      </c>
      <c r="D122" s="20" t="s">
        <v>295</v>
      </c>
      <c r="E122" s="20" t="s">
        <v>296</v>
      </c>
      <c r="F122" s="21">
        <v>284255</v>
      </c>
      <c r="G122" s="22">
        <v>2019916030</v>
      </c>
      <c r="H122" s="22">
        <v>1.9</v>
      </c>
      <c r="I122" s="12"/>
      <c r="J122" s="18"/>
      <c r="K122" s="18"/>
      <c r="L122" s="12"/>
      <c r="M122" s="12"/>
      <c r="N122" s="12"/>
      <c r="O122" s="12"/>
    </row>
    <row r="123" spans="1:15" ht="21" x14ac:dyDescent="0.25">
      <c r="A123" s="12"/>
      <c r="B123" s="19" t="s">
        <v>297</v>
      </c>
      <c r="C123" s="20" t="s">
        <v>298</v>
      </c>
      <c r="D123" s="20" t="s">
        <v>299</v>
      </c>
      <c r="E123" s="20" t="s">
        <v>300</v>
      </c>
      <c r="F123" s="21">
        <v>515290</v>
      </c>
      <c r="G123" s="22">
        <v>103851546.59999999</v>
      </c>
      <c r="H123" s="22">
        <v>0.1</v>
      </c>
      <c r="I123" s="12"/>
      <c r="J123" s="18"/>
      <c r="K123" s="18"/>
      <c r="L123" s="12"/>
      <c r="M123" s="12"/>
      <c r="N123" s="12"/>
      <c r="O123" s="12"/>
    </row>
    <row r="124" spans="1:15" x14ac:dyDescent="0.25">
      <c r="A124" s="12"/>
      <c r="B124" s="19" t="s">
        <v>301</v>
      </c>
      <c r="C124" s="20" t="s">
        <v>302</v>
      </c>
      <c r="D124" s="20" t="s">
        <v>178</v>
      </c>
      <c r="E124" s="20" t="s">
        <v>179</v>
      </c>
      <c r="F124" s="21">
        <v>13370</v>
      </c>
      <c r="G124" s="22">
        <v>1022938.7</v>
      </c>
      <c r="H124" s="22">
        <v>0</v>
      </c>
      <c r="I124" s="12"/>
      <c r="J124" s="18"/>
      <c r="K124" s="18"/>
      <c r="L124" s="12"/>
      <c r="M124" s="12"/>
      <c r="N124" s="12"/>
      <c r="O124" s="12"/>
    </row>
    <row r="125" spans="1:15" x14ac:dyDescent="0.25">
      <c r="A125" s="12"/>
      <c r="B125" s="19" t="s">
        <v>303</v>
      </c>
      <c r="C125" s="20" t="s">
        <v>304</v>
      </c>
      <c r="D125" s="20" t="s">
        <v>305</v>
      </c>
      <c r="E125" s="20" t="s">
        <v>306</v>
      </c>
      <c r="F125" s="21">
        <v>6495100</v>
      </c>
      <c r="G125" s="22">
        <v>189591969</v>
      </c>
      <c r="H125" s="22">
        <v>0.18</v>
      </c>
      <c r="I125" s="12"/>
      <c r="J125" s="18"/>
      <c r="K125" s="18"/>
      <c r="L125" s="12"/>
      <c r="M125" s="12"/>
      <c r="N125" s="12"/>
      <c r="O125" s="12"/>
    </row>
    <row r="126" spans="1:15" ht="21" x14ac:dyDescent="0.25">
      <c r="A126" s="12"/>
      <c r="B126" s="19" t="s">
        <v>307</v>
      </c>
      <c r="C126" s="20" t="s">
        <v>308</v>
      </c>
      <c r="D126" s="20" t="s">
        <v>309</v>
      </c>
      <c r="E126" s="20" t="s">
        <v>310</v>
      </c>
      <c r="F126" s="21">
        <v>1388290</v>
      </c>
      <c r="G126" s="22">
        <v>197074706.96000001</v>
      </c>
      <c r="H126" s="22">
        <v>0.19</v>
      </c>
      <c r="I126" s="12"/>
      <c r="J126" s="18"/>
      <c r="K126" s="18"/>
      <c r="L126" s="12"/>
      <c r="M126" s="12"/>
      <c r="N126" s="12"/>
      <c r="O126" s="12"/>
    </row>
    <row r="127" spans="1:15" ht="21" x14ac:dyDescent="0.25">
      <c r="A127" s="12"/>
      <c r="B127" s="19" t="s">
        <v>311</v>
      </c>
      <c r="C127" s="20" t="s">
        <v>312</v>
      </c>
      <c r="D127" s="20" t="s">
        <v>164</v>
      </c>
      <c r="E127" s="20" t="s">
        <v>165</v>
      </c>
      <c r="F127" s="21">
        <v>77365</v>
      </c>
      <c r="G127" s="22">
        <v>1238613650</v>
      </c>
      <c r="H127" s="22">
        <v>1.1599999999999999</v>
      </c>
      <c r="I127" s="12"/>
      <c r="J127" s="18"/>
      <c r="K127" s="18"/>
      <c r="L127" s="12"/>
      <c r="M127" s="12"/>
      <c r="N127" s="12"/>
      <c r="O127" s="12"/>
    </row>
    <row r="128" spans="1:15" x14ac:dyDescent="0.25">
      <c r="A128" s="12"/>
      <c r="B128" s="19" t="s">
        <v>313</v>
      </c>
      <c r="C128" s="20" t="s">
        <v>314</v>
      </c>
      <c r="D128" s="20" t="s">
        <v>146</v>
      </c>
      <c r="E128" s="20" t="s">
        <v>147</v>
      </c>
      <c r="F128" s="21">
        <v>40393</v>
      </c>
      <c r="G128" s="22">
        <v>457228563.5</v>
      </c>
      <c r="H128" s="22">
        <v>0.43</v>
      </c>
      <c r="I128" s="12"/>
      <c r="J128" s="18"/>
      <c r="K128" s="18"/>
      <c r="L128" s="12"/>
      <c r="M128" s="12"/>
      <c r="N128" s="12"/>
      <c r="O128" s="12"/>
    </row>
    <row r="129" spans="1:15" x14ac:dyDescent="0.25">
      <c r="A129" s="12"/>
      <c r="B129" s="19" t="s">
        <v>315</v>
      </c>
      <c r="C129" s="20" t="s">
        <v>316</v>
      </c>
      <c r="D129" s="20" t="s">
        <v>196</v>
      </c>
      <c r="E129" s="20" t="s">
        <v>197</v>
      </c>
      <c r="F129" s="21">
        <v>56671</v>
      </c>
      <c r="G129" s="22">
        <v>398524639.75</v>
      </c>
      <c r="H129" s="22">
        <v>0.37</v>
      </c>
      <c r="I129" s="12"/>
      <c r="J129" s="18"/>
      <c r="K129" s="18"/>
      <c r="L129" s="12"/>
      <c r="M129" s="12"/>
      <c r="N129" s="12"/>
      <c r="O129" s="12"/>
    </row>
    <row r="130" spans="1:15" x14ac:dyDescent="0.25">
      <c r="A130" s="12"/>
      <c r="B130" s="19" t="s">
        <v>317</v>
      </c>
      <c r="C130" s="20" t="s">
        <v>318</v>
      </c>
      <c r="D130" s="20" t="s">
        <v>319</v>
      </c>
      <c r="E130" s="20" t="s">
        <v>320</v>
      </c>
      <c r="F130" s="21">
        <v>8578230</v>
      </c>
      <c r="G130" s="22">
        <v>1420211758.8</v>
      </c>
      <c r="H130" s="22">
        <v>1.34</v>
      </c>
      <c r="I130" s="12"/>
      <c r="J130" s="18"/>
      <c r="K130" s="18"/>
      <c r="L130" s="12"/>
      <c r="M130" s="12"/>
      <c r="N130" s="12"/>
      <c r="O130" s="12"/>
    </row>
    <row r="131" spans="1:15" x14ac:dyDescent="0.25">
      <c r="A131" s="12"/>
      <c r="B131" s="19" t="s">
        <v>321</v>
      </c>
      <c r="C131" s="20" t="s">
        <v>322</v>
      </c>
      <c r="D131" s="20" t="s">
        <v>142</v>
      </c>
      <c r="E131" s="20" t="s">
        <v>143</v>
      </c>
      <c r="F131" s="21">
        <v>1544021</v>
      </c>
      <c r="G131" s="22">
        <v>887812075</v>
      </c>
      <c r="H131" s="22">
        <v>0.83</v>
      </c>
      <c r="I131" s="12"/>
      <c r="J131" s="18"/>
      <c r="K131" s="18"/>
      <c r="L131" s="12"/>
      <c r="M131" s="12"/>
      <c r="N131" s="12"/>
      <c r="O131" s="12"/>
    </row>
    <row r="132" spans="1:15" x14ac:dyDescent="0.25">
      <c r="A132" s="12"/>
      <c r="B132" s="19" t="s">
        <v>323</v>
      </c>
      <c r="C132" s="20" t="s">
        <v>324</v>
      </c>
      <c r="D132" s="20" t="s">
        <v>325</v>
      </c>
      <c r="E132" s="20" t="s">
        <v>326</v>
      </c>
      <c r="F132" s="21">
        <v>472335</v>
      </c>
      <c r="G132" s="22">
        <v>782895262.5</v>
      </c>
      <c r="H132" s="22">
        <v>0.74</v>
      </c>
      <c r="I132" s="12"/>
      <c r="J132" s="18"/>
      <c r="K132" s="18"/>
      <c r="L132" s="12"/>
      <c r="M132" s="12"/>
      <c r="N132" s="12"/>
      <c r="O132" s="12"/>
    </row>
    <row r="133" spans="1:15" x14ac:dyDescent="0.25">
      <c r="A133" s="12"/>
      <c r="B133" s="19" t="s">
        <v>327</v>
      </c>
      <c r="C133" s="20" t="s">
        <v>328</v>
      </c>
      <c r="D133" s="20" t="s">
        <v>329</v>
      </c>
      <c r="E133" s="20" t="s">
        <v>330</v>
      </c>
      <c r="F133" s="21">
        <v>695615</v>
      </c>
      <c r="G133" s="22">
        <v>999877001</v>
      </c>
      <c r="H133" s="22">
        <v>0.94</v>
      </c>
      <c r="I133" s="12"/>
      <c r="J133" s="18"/>
      <c r="K133" s="18"/>
      <c r="L133" s="12"/>
      <c r="M133" s="12"/>
      <c r="N133" s="12"/>
      <c r="O133" s="12"/>
    </row>
    <row r="134" spans="1:15" ht="21" x14ac:dyDescent="0.25">
      <c r="A134" s="12"/>
      <c r="B134" s="19" t="s">
        <v>331</v>
      </c>
      <c r="C134" s="20" t="s">
        <v>332</v>
      </c>
      <c r="D134" s="20" t="s">
        <v>333</v>
      </c>
      <c r="E134" s="20" t="s">
        <v>334</v>
      </c>
      <c r="F134" s="21">
        <v>7394560</v>
      </c>
      <c r="G134" s="22">
        <v>433321216</v>
      </c>
      <c r="H134" s="22">
        <v>0.41</v>
      </c>
      <c r="I134" s="12"/>
      <c r="J134" s="18"/>
      <c r="K134" s="18"/>
      <c r="L134" s="12"/>
      <c r="M134" s="12"/>
      <c r="N134" s="12"/>
      <c r="O134" s="12"/>
    </row>
    <row r="135" spans="1:15" x14ac:dyDescent="0.25">
      <c r="A135" s="12"/>
      <c r="B135" s="19" t="s">
        <v>335</v>
      </c>
      <c r="C135" s="20" t="s">
        <v>336</v>
      </c>
      <c r="D135" s="20" t="s">
        <v>337</v>
      </c>
      <c r="E135" s="20" t="s">
        <v>338</v>
      </c>
      <c r="F135" s="21">
        <v>1217749</v>
      </c>
      <c r="G135" s="22">
        <v>856199321.89999998</v>
      </c>
      <c r="H135" s="22">
        <v>0.8</v>
      </c>
      <c r="I135" s="12"/>
      <c r="J135" s="18"/>
      <c r="K135" s="18"/>
      <c r="L135" s="12"/>
      <c r="M135" s="12"/>
      <c r="N135" s="12"/>
      <c r="O135" s="12"/>
    </row>
    <row r="136" spans="1:15" ht="21" x14ac:dyDescent="0.25">
      <c r="A136" s="12"/>
      <c r="B136" s="19" t="s">
        <v>339</v>
      </c>
      <c r="C136" s="20" t="s">
        <v>340</v>
      </c>
      <c r="D136" s="20" t="s">
        <v>341</v>
      </c>
      <c r="E136" s="20" t="s">
        <v>342</v>
      </c>
      <c r="F136" s="21">
        <v>3085410</v>
      </c>
      <c r="G136" s="22">
        <v>220637669.09999999</v>
      </c>
      <c r="H136" s="22">
        <v>0.21</v>
      </c>
      <c r="I136" s="12"/>
      <c r="J136" s="18"/>
      <c r="K136" s="18"/>
      <c r="L136" s="12"/>
      <c r="M136" s="12"/>
      <c r="N136" s="12"/>
      <c r="O136" s="12"/>
    </row>
    <row r="137" spans="1:15" ht="21" x14ac:dyDescent="0.25">
      <c r="A137" s="12"/>
      <c r="B137" s="19" t="s">
        <v>343</v>
      </c>
      <c r="C137" s="20" t="s">
        <v>344</v>
      </c>
      <c r="D137" s="20" t="s">
        <v>345</v>
      </c>
      <c r="E137" s="20" t="s">
        <v>346</v>
      </c>
      <c r="F137" s="21">
        <v>4711100</v>
      </c>
      <c r="G137" s="22">
        <v>81148697.510000005</v>
      </c>
      <c r="H137" s="22">
        <v>0.08</v>
      </c>
      <c r="I137" s="12"/>
      <c r="J137" s="18"/>
      <c r="K137" s="18"/>
      <c r="L137" s="12"/>
      <c r="M137" s="12"/>
      <c r="N137" s="12"/>
      <c r="O137" s="12"/>
    </row>
    <row r="138" spans="1:15" x14ac:dyDescent="0.25">
      <c r="A138" s="12"/>
      <c r="B138" s="19" t="s">
        <v>347</v>
      </c>
      <c r="C138" s="20" t="s">
        <v>348</v>
      </c>
      <c r="D138" s="20" t="s">
        <v>349</v>
      </c>
      <c r="E138" s="20" t="s">
        <v>350</v>
      </c>
      <c r="F138" s="21">
        <v>590670</v>
      </c>
      <c r="G138" s="22">
        <v>120000517.2</v>
      </c>
      <c r="H138" s="22">
        <v>0.11</v>
      </c>
      <c r="I138" s="12"/>
      <c r="J138" s="18"/>
      <c r="K138" s="18"/>
      <c r="L138" s="12"/>
      <c r="M138" s="12"/>
      <c r="N138" s="12"/>
      <c r="O138" s="12"/>
    </row>
    <row r="139" spans="1:15" x14ac:dyDescent="0.25">
      <c r="A139" s="12"/>
      <c r="B139" s="19" t="s">
        <v>351</v>
      </c>
      <c r="C139" s="20" t="s">
        <v>352</v>
      </c>
      <c r="D139" s="20" t="s">
        <v>284</v>
      </c>
      <c r="E139" s="20" t="s">
        <v>285</v>
      </c>
      <c r="F139" s="21">
        <v>8020433</v>
      </c>
      <c r="G139" s="22">
        <v>2214842572.9499998</v>
      </c>
      <c r="H139" s="22">
        <v>2.08</v>
      </c>
      <c r="I139" s="12"/>
      <c r="J139" s="18"/>
      <c r="K139" s="18"/>
      <c r="L139" s="12"/>
      <c r="M139" s="12"/>
      <c r="N139" s="12"/>
      <c r="O139" s="12"/>
    </row>
    <row r="140" spans="1:15" x14ac:dyDescent="0.25">
      <c r="A140" s="12"/>
      <c r="B140" s="19" t="s">
        <v>353</v>
      </c>
      <c r="C140" s="20" t="s">
        <v>354</v>
      </c>
      <c r="D140" s="20" t="s">
        <v>305</v>
      </c>
      <c r="E140" s="20" t="s">
        <v>306</v>
      </c>
      <c r="F140" s="21">
        <v>4409900</v>
      </c>
      <c r="G140" s="22">
        <v>249666488.5</v>
      </c>
      <c r="H140" s="22">
        <v>0.23</v>
      </c>
      <c r="I140" s="12"/>
      <c r="J140" s="18"/>
      <c r="K140" s="18"/>
      <c r="L140" s="12"/>
      <c r="M140" s="12"/>
      <c r="N140" s="12"/>
      <c r="O140" s="12"/>
    </row>
    <row r="141" spans="1:15" x14ac:dyDescent="0.25">
      <c r="A141" s="12"/>
      <c r="B141" s="19" t="s">
        <v>355</v>
      </c>
      <c r="C141" s="20" t="s">
        <v>356</v>
      </c>
      <c r="D141" s="20" t="s">
        <v>357</v>
      </c>
      <c r="E141" s="20" t="s">
        <v>358</v>
      </c>
      <c r="F141" s="21">
        <v>2992</v>
      </c>
      <c r="G141" s="22">
        <v>470716400</v>
      </c>
      <c r="H141" s="22">
        <v>0.44</v>
      </c>
      <c r="I141" s="12"/>
      <c r="J141" s="18"/>
      <c r="K141" s="18"/>
      <c r="L141" s="12"/>
      <c r="M141" s="12"/>
      <c r="N141" s="12"/>
      <c r="O141" s="12"/>
    </row>
    <row r="142" spans="1:15" x14ac:dyDescent="0.25">
      <c r="A142" s="12"/>
      <c r="B142" s="19" t="s">
        <v>359</v>
      </c>
      <c r="C142" s="20" t="s">
        <v>360</v>
      </c>
      <c r="D142" s="20" t="s">
        <v>284</v>
      </c>
      <c r="E142" s="20" t="s">
        <v>285</v>
      </c>
      <c r="F142" s="21">
        <v>1262005</v>
      </c>
      <c r="G142" s="22">
        <v>348275519.85000002</v>
      </c>
      <c r="H142" s="22">
        <v>0.33</v>
      </c>
      <c r="I142" s="12"/>
      <c r="J142" s="18"/>
      <c r="K142" s="18"/>
      <c r="L142" s="12"/>
      <c r="M142" s="12"/>
      <c r="N142" s="12"/>
      <c r="O142" s="12"/>
    </row>
    <row r="143" spans="1:15" x14ac:dyDescent="0.25">
      <c r="A143" s="12"/>
      <c r="B143" s="19" t="s">
        <v>74</v>
      </c>
      <c r="C143" s="24"/>
      <c r="D143" s="24"/>
      <c r="E143" s="24"/>
      <c r="F143" s="25"/>
      <c r="G143" s="22">
        <f>SUM($G$122:$G$142)</f>
        <v>13691428544.820002</v>
      </c>
      <c r="H143" s="22">
        <f>(G143/$O$2) *100</f>
        <v>12.87090694604788</v>
      </c>
      <c r="I143" s="12"/>
      <c r="J143" s="18"/>
      <c r="K143" s="18"/>
      <c r="L143" s="12"/>
      <c r="M143" s="12"/>
      <c r="N143" s="12"/>
      <c r="O143" s="12"/>
    </row>
    <row r="144" spans="1:15" ht="21" x14ac:dyDescent="0.25">
      <c r="A144" s="12"/>
      <c r="B144" s="13" t="s">
        <v>361</v>
      </c>
      <c r="C144" s="24"/>
      <c r="D144" s="24"/>
      <c r="E144" s="24"/>
      <c r="F144" s="25"/>
      <c r="G144" s="22"/>
      <c r="H144" s="32"/>
      <c r="I144" s="12"/>
      <c r="J144" s="18"/>
      <c r="K144" s="18"/>
      <c r="L144" s="12"/>
      <c r="M144" s="12"/>
      <c r="N144" s="12"/>
      <c r="O144" s="12"/>
    </row>
    <row r="145" spans="1:15" ht="21" x14ac:dyDescent="0.25">
      <c r="A145" s="12"/>
      <c r="B145" s="19" t="s">
        <v>362</v>
      </c>
      <c r="C145" s="20" t="s">
        <v>363</v>
      </c>
      <c r="D145" s="20" t="s">
        <v>364</v>
      </c>
      <c r="E145" s="20" t="s">
        <v>365</v>
      </c>
      <c r="F145" s="21">
        <v>1</v>
      </c>
      <c r="G145" s="22">
        <v>87500</v>
      </c>
      <c r="H145" s="22">
        <v>0</v>
      </c>
      <c r="I145" s="12"/>
      <c r="J145" s="18"/>
      <c r="K145" s="18"/>
      <c r="L145" s="12"/>
      <c r="M145" s="12"/>
      <c r="N145" s="12"/>
      <c r="O145" s="12"/>
    </row>
    <row r="146" spans="1:15" x14ac:dyDescent="0.25">
      <c r="A146" s="12"/>
      <c r="B146" s="19" t="s">
        <v>74</v>
      </c>
      <c r="C146" s="24"/>
      <c r="D146" s="24"/>
      <c r="E146" s="24"/>
      <c r="F146" s="25"/>
      <c r="G146" s="22">
        <f>SUM($G$145)</f>
        <v>87500</v>
      </c>
      <c r="H146" s="22">
        <f>(G146/$O$2) *100</f>
        <v>8.2256161516854734E-5</v>
      </c>
      <c r="I146" s="12"/>
      <c r="J146" s="18"/>
      <c r="K146" s="18"/>
      <c r="L146" s="12"/>
      <c r="M146" s="12"/>
      <c r="N146" s="12"/>
      <c r="O146" s="12"/>
    </row>
    <row r="147" spans="1:15" ht="31.5" x14ac:dyDescent="0.25">
      <c r="A147" s="12"/>
      <c r="B147" s="13" t="s">
        <v>366</v>
      </c>
      <c r="C147" s="24"/>
      <c r="D147" s="24"/>
      <c r="E147" s="24"/>
      <c r="F147" s="25"/>
      <c r="G147" s="22"/>
      <c r="H147" s="22"/>
      <c r="I147" s="12"/>
      <c r="J147" s="18"/>
      <c r="K147" s="18"/>
      <c r="L147" s="12"/>
      <c r="M147" s="12"/>
      <c r="N147" s="12"/>
      <c r="O147" s="12"/>
    </row>
    <row r="148" spans="1:15" x14ac:dyDescent="0.25">
      <c r="A148" s="12"/>
      <c r="B148" s="19" t="s">
        <v>74</v>
      </c>
      <c r="C148" s="24"/>
      <c r="D148" s="24"/>
      <c r="E148" s="24"/>
      <c r="F148" s="25"/>
      <c r="G148" s="22"/>
      <c r="H148" s="22">
        <f>(G148/$O$2) *100</f>
        <v>0</v>
      </c>
      <c r="I148" s="12"/>
      <c r="J148" s="18"/>
      <c r="K148" s="18"/>
      <c r="L148" s="12"/>
      <c r="M148" s="12"/>
      <c r="N148" s="12"/>
      <c r="O148" s="12"/>
    </row>
    <row r="149" spans="1:15" x14ac:dyDescent="0.25">
      <c r="A149" s="12"/>
      <c r="B149" s="13" t="s">
        <v>367</v>
      </c>
      <c r="C149" s="24"/>
      <c r="D149" s="24"/>
      <c r="E149" s="24"/>
      <c r="F149" s="25"/>
      <c r="G149" s="22"/>
      <c r="H149" s="32"/>
      <c r="I149" s="12"/>
      <c r="J149" s="18"/>
      <c r="K149" s="18"/>
      <c r="L149" s="12"/>
      <c r="M149" s="12"/>
      <c r="N149" s="12"/>
      <c r="O149" s="12"/>
    </row>
    <row r="150" spans="1:15" x14ac:dyDescent="0.25">
      <c r="A150" s="12"/>
      <c r="B150" s="19" t="s">
        <v>74</v>
      </c>
      <c r="C150" s="24"/>
      <c r="D150" s="24"/>
      <c r="E150" s="24"/>
      <c r="F150" s="25"/>
      <c r="G150" s="22"/>
      <c r="H150" s="22">
        <f>(G150/$O$2) *100</f>
        <v>0</v>
      </c>
      <c r="I150" s="12"/>
      <c r="J150" s="18"/>
      <c r="K150" s="18"/>
      <c r="L150" s="12"/>
      <c r="M150" s="12"/>
      <c r="N150" s="12"/>
      <c r="O150" s="12"/>
    </row>
    <row r="151" spans="1:15" x14ac:dyDescent="0.25">
      <c r="A151" s="12"/>
      <c r="B151" s="13" t="s">
        <v>368</v>
      </c>
      <c r="C151" s="24"/>
      <c r="D151" s="24"/>
      <c r="E151" s="24"/>
      <c r="F151" s="25"/>
      <c r="G151" s="22"/>
      <c r="H151" s="32"/>
      <c r="I151" s="12"/>
      <c r="J151" s="18"/>
      <c r="K151" s="18"/>
      <c r="L151" s="12"/>
      <c r="M151" s="12"/>
      <c r="N151" s="12"/>
      <c r="O151" s="12"/>
    </row>
    <row r="152" spans="1:15" x14ac:dyDescent="0.25">
      <c r="A152" s="12"/>
      <c r="B152" s="19" t="s">
        <v>74</v>
      </c>
      <c r="C152" s="24"/>
      <c r="D152" s="24"/>
      <c r="E152" s="24"/>
      <c r="F152" s="25"/>
      <c r="G152" s="22"/>
      <c r="H152" s="22">
        <f>(G152/$O$2) *100</f>
        <v>0</v>
      </c>
      <c r="I152" s="12"/>
      <c r="J152" s="18"/>
      <c r="K152" s="18"/>
      <c r="L152" s="12"/>
      <c r="M152" s="12"/>
      <c r="N152" s="12"/>
      <c r="O152" s="12"/>
    </row>
    <row r="153" spans="1:15" x14ac:dyDescent="0.25">
      <c r="A153" s="12"/>
      <c r="B153" s="31" t="s">
        <v>369</v>
      </c>
      <c r="C153" s="24"/>
      <c r="D153" s="24"/>
      <c r="E153" s="24"/>
      <c r="F153" s="25"/>
      <c r="G153" s="22"/>
      <c r="H153" s="34"/>
      <c r="I153" s="12"/>
      <c r="J153" s="18"/>
      <c r="K153" s="18"/>
      <c r="L153" s="12"/>
      <c r="M153" s="12"/>
      <c r="N153" s="12"/>
      <c r="O153" s="12"/>
    </row>
    <row r="154" spans="1:15" x14ac:dyDescent="0.25">
      <c r="A154" s="12"/>
      <c r="B154" s="19" t="s">
        <v>370</v>
      </c>
      <c r="C154" s="20"/>
      <c r="D154" s="20" t="s">
        <v>371</v>
      </c>
      <c r="E154" s="20" t="s">
        <v>372</v>
      </c>
      <c r="F154" s="21"/>
      <c r="G154" s="22">
        <v>5724.77</v>
      </c>
      <c r="H154" s="22">
        <v>0</v>
      </c>
      <c r="I154" s="12"/>
      <c r="J154" s="18"/>
      <c r="K154" s="18"/>
      <c r="L154" s="12"/>
      <c r="M154" s="12"/>
      <c r="N154" s="12"/>
      <c r="O154" s="12"/>
    </row>
    <row r="155" spans="1:15" x14ac:dyDescent="0.25">
      <c r="A155" s="12"/>
      <c r="B155" s="19" t="s">
        <v>373</v>
      </c>
      <c r="C155" s="20"/>
      <c r="D155" s="20" t="s">
        <v>284</v>
      </c>
      <c r="E155" s="20" t="s">
        <v>285</v>
      </c>
      <c r="F155" s="21"/>
      <c r="G155" s="22">
        <v>10704.69</v>
      </c>
      <c r="H155" s="22">
        <v>0</v>
      </c>
      <c r="I155" s="12"/>
      <c r="J155" s="18"/>
      <c r="K155" s="18"/>
      <c r="L155" s="12"/>
      <c r="M155" s="12"/>
      <c r="N155" s="12"/>
      <c r="O155" s="12"/>
    </row>
    <row r="156" spans="1:15" x14ac:dyDescent="0.25">
      <c r="A156" s="12"/>
      <c r="B156" s="19" t="s">
        <v>374</v>
      </c>
      <c r="C156" s="20"/>
      <c r="D156" s="20" t="s">
        <v>284</v>
      </c>
      <c r="E156" s="20" t="s">
        <v>285</v>
      </c>
      <c r="F156" s="21"/>
      <c r="G156" s="22">
        <v>10246.719999999999</v>
      </c>
      <c r="H156" s="22">
        <v>0</v>
      </c>
      <c r="I156" s="12"/>
      <c r="J156" s="18"/>
      <c r="K156" s="18"/>
      <c r="L156" s="12"/>
      <c r="M156" s="12"/>
      <c r="N156" s="12"/>
      <c r="O156" s="12"/>
    </row>
    <row r="157" spans="1:15" x14ac:dyDescent="0.25">
      <c r="A157" s="12"/>
      <c r="B157" s="19" t="s">
        <v>375</v>
      </c>
      <c r="C157" s="20"/>
      <c r="D157" s="20" t="s">
        <v>284</v>
      </c>
      <c r="E157" s="20" t="s">
        <v>285</v>
      </c>
      <c r="F157" s="21"/>
      <c r="G157" s="22">
        <v>11010.95</v>
      </c>
      <c r="H157" s="22">
        <v>0</v>
      </c>
      <c r="I157" s="12"/>
      <c r="J157" s="18"/>
      <c r="K157" s="18"/>
      <c r="L157" s="12"/>
      <c r="M157" s="12"/>
      <c r="N157" s="12"/>
      <c r="O157" s="12"/>
    </row>
    <row r="158" spans="1:15" x14ac:dyDescent="0.25">
      <c r="A158" s="12"/>
      <c r="B158" s="19" t="s">
        <v>376</v>
      </c>
      <c r="C158" s="20"/>
      <c r="D158" s="20" t="s">
        <v>284</v>
      </c>
      <c r="E158" s="20" t="s">
        <v>285</v>
      </c>
      <c r="F158" s="21"/>
      <c r="G158" s="22">
        <v>10035.57</v>
      </c>
      <c r="H158" s="22">
        <v>0</v>
      </c>
      <c r="I158" s="12"/>
      <c r="J158" s="18"/>
      <c r="K158" s="18"/>
      <c r="L158" s="12"/>
      <c r="M158" s="12"/>
      <c r="N158" s="12"/>
      <c r="O158" s="12"/>
    </row>
    <row r="159" spans="1:15" x14ac:dyDescent="0.25">
      <c r="A159" s="12"/>
      <c r="B159" s="19" t="s">
        <v>377</v>
      </c>
      <c r="C159" s="20"/>
      <c r="D159" s="20" t="s">
        <v>284</v>
      </c>
      <c r="E159" s="20" t="s">
        <v>285</v>
      </c>
      <c r="F159" s="21"/>
      <c r="G159" s="22">
        <v>10097.459999999999</v>
      </c>
      <c r="H159" s="22">
        <v>0</v>
      </c>
      <c r="I159" s="12"/>
      <c r="J159" s="18"/>
      <c r="K159" s="18"/>
      <c r="L159" s="12"/>
      <c r="M159" s="12"/>
      <c r="N159" s="12"/>
      <c r="O159" s="12"/>
    </row>
    <row r="160" spans="1:15" x14ac:dyDescent="0.25">
      <c r="A160" s="12"/>
      <c r="B160" s="19" t="s">
        <v>378</v>
      </c>
      <c r="C160" s="20"/>
      <c r="D160" s="20" t="s">
        <v>284</v>
      </c>
      <c r="E160" s="20" t="s">
        <v>285</v>
      </c>
      <c r="F160" s="21"/>
      <c r="G160" s="22">
        <v>10280.77</v>
      </c>
      <c r="H160" s="22">
        <v>0</v>
      </c>
      <c r="I160" s="12"/>
      <c r="J160" s="18"/>
      <c r="K160" s="18"/>
      <c r="L160" s="12"/>
      <c r="M160" s="12"/>
      <c r="N160" s="12"/>
      <c r="O160" s="12"/>
    </row>
    <row r="161" spans="1:15" x14ac:dyDescent="0.25">
      <c r="A161" s="12"/>
      <c r="B161" s="19" t="s">
        <v>379</v>
      </c>
      <c r="C161" s="20"/>
      <c r="D161" s="20" t="s">
        <v>284</v>
      </c>
      <c r="E161" s="20" t="s">
        <v>285</v>
      </c>
      <c r="F161" s="21"/>
      <c r="G161" s="22">
        <v>10715.47</v>
      </c>
      <c r="H161" s="22">
        <v>0</v>
      </c>
      <c r="I161" s="12"/>
      <c r="J161" s="18"/>
      <c r="K161" s="18"/>
      <c r="L161" s="12"/>
      <c r="M161" s="12"/>
      <c r="N161" s="12"/>
      <c r="O161" s="12"/>
    </row>
    <row r="162" spans="1:15" x14ac:dyDescent="0.25">
      <c r="A162" s="12"/>
      <c r="B162" s="19" t="s">
        <v>380</v>
      </c>
      <c r="C162" s="20"/>
      <c r="D162" s="20" t="s">
        <v>284</v>
      </c>
      <c r="E162" s="20" t="s">
        <v>285</v>
      </c>
      <c r="F162" s="21"/>
      <c r="G162" s="22">
        <v>10189.35</v>
      </c>
      <c r="H162" s="22">
        <v>0</v>
      </c>
      <c r="I162" s="12"/>
      <c r="J162" s="18"/>
      <c r="K162" s="18"/>
      <c r="L162" s="12"/>
      <c r="M162" s="12"/>
      <c r="N162" s="12"/>
      <c r="O162" s="12"/>
    </row>
    <row r="163" spans="1:15" x14ac:dyDescent="0.25">
      <c r="A163" s="12"/>
      <c r="B163" s="19" t="s">
        <v>381</v>
      </c>
      <c r="C163" s="20"/>
      <c r="D163" s="20" t="s">
        <v>284</v>
      </c>
      <c r="E163" s="20" t="s">
        <v>285</v>
      </c>
      <c r="F163" s="21"/>
      <c r="G163" s="22">
        <v>10158.51</v>
      </c>
      <c r="H163" s="22">
        <v>0</v>
      </c>
      <c r="I163" s="12"/>
      <c r="J163" s="18"/>
      <c r="K163" s="18"/>
      <c r="L163" s="12"/>
      <c r="M163" s="12"/>
      <c r="N163" s="12"/>
      <c r="O163" s="12"/>
    </row>
    <row r="164" spans="1:15" x14ac:dyDescent="0.25">
      <c r="A164" s="12"/>
      <c r="B164" s="19" t="s">
        <v>382</v>
      </c>
      <c r="C164" s="20"/>
      <c r="D164" s="20" t="s">
        <v>284</v>
      </c>
      <c r="E164" s="20" t="s">
        <v>285</v>
      </c>
      <c r="F164" s="21"/>
      <c r="G164" s="22">
        <v>10008.19</v>
      </c>
      <c r="H164" s="22">
        <v>0</v>
      </c>
      <c r="I164" s="12"/>
      <c r="J164" s="18"/>
      <c r="K164" s="18"/>
      <c r="L164" s="12"/>
      <c r="M164" s="12"/>
      <c r="N164" s="12"/>
      <c r="O164" s="12"/>
    </row>
    <row r="165" spans="1:15" x14ac:dyDescent="0.25">
      <c r="A165" s="12"/>
      <c r="B165" s="19" t="s">
        <v>74</v>
      </c>
      <c r="C165" s="24"/>
      <c r="D165" s="24"/>
      <c r="E165" s="24"/>
      <c r="F165" s="25"/>
      <c r="G165" s="22">
        <f>SUM($G$154:$G$164)</f>
        <v>109172.45000000001</v>
      </c>
      <c r="H165" s="22">
        <f>(G165/$O$2) *100</f>
        <v>1.0262979063303713E-4</v>
      </c>
      <c r="I165" s="12"/>
      <c r="J165" s="18"/>
      <c r="K165" s="18"/>
      <c r="L165" s="12"/>
      <c r="M165" s="12"/>
      <c r="N165" s="12"/>
      <c r="O165" s="12"/>
    </row>
    <row r="166" spans="1:15" x14ac:dyDescent="0.25">
      <c r="A166" s="12"/>
      <c r="B166" s="31" t="s">
        <v>383</v>
      </c>
      <c r="C166" s="24"/>
      <c r="D166" s="24"/>
      <c r="E166" s="24"/>
      <c r="F166" s="25"/>
      <c r="G166" s="22"/>
      <c r="H166" s="32"/>
      <c r="I166" s="12"/>
      <c r="J166" s="18"/>
      <c r="K166" s="18"/>
      <c r="L166" s="12"/>
      <c r="M166" s="12"/>
      <c r="N166" s="12"/>
      <c r="O166" s="12"/>
    </row>
    <row r="167" spans="1:15" x14ac:dyDescent="0.25">
      <c r="A167" s="12"/>
      <c r="B167" s="19" t="s">
        <v>74</v>
      </c>
      <c r="C167" s="24"/>
      <c r="D167" s="24"/>
      <c r="E167" s="24"/>
      <c r="F167" s="25"/>
      <c r="G167" s="22"/>
      <c r="H167" s="22">
        <f>(G167/$O$2) *100</f>
        <v>0</v>
      </c>
      <c r="I167" s="12"/>
      <c r="J167" s="18"/>
      <c r="K167" s="18"/>
      <c r="L167" s="12"/>
      <c r="M167" s="12"/>
      <c r="N167" s="12"/>
      <c r="O167" s="12"/>
    </row>
    <row r="168" spans="1:15" x14ac:dyDescent="0.25">
      <c r="A168" s="12"/>
      <c r="B168" s="13" t="s">
        <v>384</v>
      </c>
      <c r="C168" s="24"/>
      <c r="D168" s="24"/>
      <c r="E168" s="24"/>
      <c r="F168" s="25"/>
      <c r="G168" s="22"/>
      <c r="H168" s="32"/>
      <c r="I168" s="12"/>
      <c r="J168" s="18"/>
      <c r="K168" s="18"/>
      <c r="L168" s="12"/>
      <c r="M168" s="12"/>
      <c r="N168" s="12"/>
      <c r="O168" s="12"/>
    </row>
    <row r="169" spans="1:15" x14ac:dyDescent="0.25">
      <c r="A169" s="12"/>
      <c r="B169" s="19" t="s">
        <v>74</v>
      </c>
      <c r="C169" s="24"/>
      <c r="D169" s="24"/>
      <c r="E169" s="24"/>
      <c r="F169" s="25"/>
      <c r="G169" s="22"/>
      <c r="H169" s="22">
        <f>(G169/$O$2) *100</f>
        <v>0</v>
      </c>
      <c r="I169" s="12"/>
      <c r="J169" s="18"/>
      <c r="K169" s="18"/>
      <c r="L169" s="12"/>
      <c r="M169" s="12"/>
      <c r="N169" s="12"/>
      <c r="O169" s="12"/>
    </row>
    <row r="170" spans="1:15" x14ac:dyDescent="0.25">
      <c r="A170" s="12"/>
      <c r="B170" s="13" t="s">
        <v>385</v>
      </c>
      <c r="C170" s="24"/>
      <c r="D170" s="24"/>
      <c r="E170" s="24"/>
      <c r="F170" s="25"/>
      <c r="G170" s="22"/>
      <c r="H170" s="32"/>
      <c r="I170" s="12"/>
      <c r="J170" s="18"/>
      <c r="K170" s="18"/>
      <c r="L170" s="12"/>
      <c r="M170" s="12"/>
      <c r="N170" s="12"/>
      <c r="O170" s="12"/>
    </row>
    <row r="171" spans="1:15" x14ac:dyDescent="0.25">
      <c r="A171" s="12"/>
      <c r="B171" s="19" t="s">
        <v>386</v>
      </c>
      <c r="C171" s="20"/>
      <c r="D171" s="20" t="s">
        <v>387</v>
      </c>
      <c r="E171" s="20" t="s">
        <v>388</v>
      </c>
      <c r="F171" s="21"/>
      <c r="G171" s="22">
        <v>18379.04</v>
      </c>
      <c r="H171" s="22">
        <v>0</v>
      </c>
      <c r="I171" s="12"/>
      <c r="J171" s="18"/>
      <c r="K171" s="18"/>
      <c r="L171" s="12"/>
      <c r="M171" s="12"/>
      <c r="N171" s="12"/>
      <c r="O171" s="12"/>
    </row>
    <row r="172" spans="1:15" x14ac:dyDescent="0.25">
      <c r="A172" s="12"/>
      <c r="B172" s="19" t="s">
        <v>389</v>
      </c>
      <c r="C172" s="20"/>
      <c r="D172" s="20" t="s">
        <v>371</v>
      </c>
      <c r="E172" s="20" t="s">
        <v>372</v>
      </c>
      <c r="F172" s="21"/>
      <c r="G172" s="22">
        <v>16672.349999999999</v>
      </c>
      <c r="H172" s="22">
        <v>0</v>
      </c>
      <c r="I172" s="12"/>
      <c r="J172" s="18"/>
      <c r="K172" s="18"/>
      <c r="L172" s="12"/>
      <c r="M172" s="12"/>
      <c r="N172" s="12"/>
      <c r="O172" s="12"/>
    </row>
    <row r="173" spans="1:15" x14ac:dyDescent="0.25">
      <c r="A173" s="12"/>
      <c r="B173" s="19" t="s">
        <v>390</v>
      </c>
      <c r="C173" s="20"/>
      <c r="D173" s="20" t="s">
        <v>371</v>
      </c>
      <c r="E173" s="20" t="s">
        <v>372</v>
      </c>
      <c r="F173" s="21"/>
      <c r="G173" s="22">
        <v>12930.34</v>
      </c>
      <c r="H173" s="22">
        <v>0</v>
      </c>
      <c r="I173" s="12"/>
      <c r="J173" s="18"/>
      <c r="K173" s="18"/>
      <c r="L173" s="12"/>
      <c r="M173" s="12"/>
      <c r="N173" s="12"/>
      <c r="O173" s="12"/>
    </row>
    <row r="174" spans="1:15" x14ac:dyDescent="0.25">
      <c r="A174" s="12"/>
      <c r="B174" s="19" t="s">
        <v>391</v>
      </c>
      <c r="C174" s="20"/>
      <c r="D174" s="20" t="s">
        <v>371</v>
      </c>
      <c r="E174" s="20" t="s">
        <v>372</v>
      </c>
      <c r="F174" s="21"/>
      <c r="G174" s="22">
        <v>12904.87</v>
      </c>
      <c r="H174" s="22">
        <v>0</v>
      </c>
      <c r="I174" s="12"/>
      <c r="J174" s="18"/>
      <c r="K174" s="18"/>
      <c r="L174" s="12"/>
      <c r="M174" s="12"/>
      <c r="N174" s="12"/>
      <c r="O174" s="12"/>
    </row>
    <row r="175" spans="1:15" x14ac:dyDescent="0.25">
      <c r="A175" s="12"/>
      <c r="B175" s="19" t="s">
        <v>392</v>
      </c>
      <c r="C175" s="20"/>
      <c r="D175" s="20" t="s">
        <v>371</v>
      </c>
      <c r="E175" s="20" t="s">
        <v>372</v>
      </c>
      <c r="F175" s="21"/>
      <c r="G175" s="22">
        <v>13831.96</v>
      </c>
      <c r="H175" s="22">
        <v>0</v>
      </c>
      <c r="I175" s="12"/>
      <c r="J175" s="18"/>
      <c r="K175" s="18"/>
      <c r="L175" s="12"/>
      <c r="M175" s="12"/>
      <c r="N175" s="12"/>
      <c r="O175" s="12"/>
    </row>
    <row r="176" spans="1:15" x14ac:dyDescent="0.25">
      <c r="A176" s="12"/>
      <c r="B176" s="19" t="s">
        <v>393</v>
      </c>
      <c r="C176" s="20"/>
      <c r="D176" s="20" t="s">
        <v>371</v>
      </c>
      <c r="E176" s="20" t="s">
        <v>372</v>
      </c>
      <c r="F176" s="21"/>
      <c r="G176" s="22">
        <v>19248.310000000001</v>
      </c>
      <c r="H176" s="22">
        <v>0</v>
      </c>
      <c r="I176" s="12"/>
      <c r="J176" s="18"/>
      <c r="K176" s="18"/>
      <c r="L176" s="12"/>
      <c r="M176" s="12"/>
      <c r="N176" s="12"/>
      <c r="O176" s="12"/>
    </row>
    <row r="177" spans="1:15" x14ac:dyDescent="0.25">
      <c r="A177" s="12"/>
      <c r="B177" s="19" t="s">
        <v>394</v>
      </c>
      <c r="C177" s="20"/>
      <c r="D177" s="20" t="s">
        <v>371</v>
      </c>
      <c r="E177" s="20" t="s">
        <v>372</v>
      </c>
      <c r="F177" s="21"/>
      <c r="G177" s="22">
        <v>12945.07</v>
      </c>
      <c r="H177" s="22">
        <v>0</v>
      </c>
      <c r="I177" s="12"/>
      <c r="J177" s="18"/>
      <c r="K177" s="18"/>
      <c r="L177" s="12"/>
      <c r="M177" s="12"/>
      <c r="N177" s="12"/>
      <c r="O177" s="12"/>
    </row>
    <row r="178" spans="1:15" x14ac:dyDescent="0.25">
      <c r="A178" s="12"/>
      <c r="B178" s="19" t="s">
        <v>395</v>
      </c>
      <c r="C178" s="20"/>
      <c r="D178" s="20" t="s">
        <v>371</v>
      </c>
      <c r="E178" s="20" t="s">
        <v>372</v>
      </c>
      <c r="F178" s="21"/>
      <c r="G178" s="22">
        <v>16628.95</v>
      </c>
      <c r="H178" s="22">
        <v>0</v>
      </c>
      <c r="I178" s="12"/>
      <c r="J178" s="18"/>
      <c r="K178" s="18"/>
      <c r="L178" s="12"/>
      <c r="M178" s="12"/>
      <c r="N178" s="12"/>
      <c r="O178" s="12"/>
    </row>
    <row r="179" spans="1:15" x14ac:dyDescent="0.25">
      <c r="A179" s="12"/>
      <c r="B179" s="19" t="s">
        <v>396</v>
      </c>
      <c r="C179" s="20"/>
      <c r="D179" s="20" t="s">
        <v>371</v>
      </c>
      <c r="E179" s="20" t="s">
        <v>372</v>
      </c>
      <c r="F179" s="21"/>
      <c r="G179" s="22">
        <v>14391.15</v>
      </c>
      <c r="H179" s="22">
        <v>0</v>
      </c>
      <c r="I179" s="12"/>
      <c r="J179" s="18"/>
      <c r="K179" s="18"/>
      <c r="L179" s="12"/>
      <c r="M179" s="12"/>
      <c r="N179" s="12"/>
      <c r="O179" s="12"/>
    </row>
    <row r="180" spans="1:15" x14ac:dyDescent="0.25">
      <c r="A180" s="12"/>
      <c r="B180" s="19" t="s">
        <v>397</v>
      </c>
      <c r="C180" s="20"/>
      <c r="D180" s="20" t="s">
        <v>371</v>
      </c>
      <c r="E180" s="20" t="s">
        <v>372</v>
      </c>
      <c r="F180" s="21"/>
      <c r="G180" s="22">
        <v>13336.31</v>
      </c>
      <c r="H180" s="22">
        <v>0</v>
      </c>
      <c r="I180" s="12"/>
      <c r="J180" s="18"/>
      <c r="K180" s="18"/>
      <c r="L180" s="12"/>
      <c r="M180" s="12"/>
      <c r="N180" s="12"/>
      <c r="O180" s="12"/>
    </row>
    <row r="181" spans="1:15" x14ac:dyDescent="0.25">
      <c r="A181" s="12"/>
      <c r="B181" s="19" t="s">
        <v>74</v>
      </c>
      <c r="C181" s="24"/>
      <c r="D181" s="24"/>
      <c r="E181" s="24"/>
      <c r="F181" s="25"/>
      <c r="G181" s="22">
        <f>SUM($G$171:$G$180)</f>
        <v>151268.35</v>
      </c>
      <c r="H181" s="22">
        <f>(G181/$O$2) *100</f>
        <v>1.4220290091414989E-4</v>
      </c>
      <c r="I181" s="12"/>
      <c r="J181" s="18"/>
      <c r="K181" s="18"/>
      <c r="L181" s="12"/>
      <c r="M181" s="12"/>
      <c r="N181" s="12"/>
      <c r="O181" s="12"/>
    </row>
    <row r="182" spans="1:15" x14ac:dyDescent="0.25">
      <c r="A182" s="12"/>
      <c r="B182" s="13" t="s">
        <v>398</v>
      </c>
      <c r="C182" s="24"/>
      <c r="D182" s="24"/>
      <c r="E182" s="24"/>
      <c r="F182" s="25"/>
      <c r="G182" s="22"/>
      <c r="H182" s="32"/>
      <c r="I182" s="12"/>
      <c r="J182" s="18"/>
      <c r="K182" s="18"/>
      <c r="L182" s="12"/>
      <c r="M182" s="12"/>
      <c r="N182" s="12"/>
      <c r="O182" s="12"/>
    </row>
    <row r="183" spans="1:15" x14ac:dyDescent="0.25">
      <c r="A183" s="12"/>
      <c r="B183" s="19" t="s">
        <v>74</v>
      </c>
      <c r="C183" s="24"/>
      <c r="D183" s="24"/>
      <c r="E183" s="24"/>
      <c r="F183" s="25"/>
      <c r="G183" s="22"/>
      <c r="H183" s="22">
        <f>(G183/$O$2) *100</f>
        <v>0</v>
      </c>
      <c r="I183" s="12"/>
      <c r="J183" s="18"/>
      <c r="K183" s="18"/>
      <c r="L183" s="12"/>
      <c r="M183" s="12"/>
      <c r="N183" s="12"/>
      <c r="O183" s="12"/>
    </row>
    <row r="184" spans="1:15" x14ac:dyDescent="0.25">
      <c r="A184" s="12"/>
      <c r="B184" s="13" t="s">
        <v>399</v>
      </c>
      <c r="C184" s="24"/>
      <c r="D184" s="24"/>
      <c r="E184" s="24"/>
      <c r="F184" s="25"/>
      <c r="G184" s="22"/>
      <c r="H184" s="32"/>
      <c r="I184" s="12"/>
      <c r="J184" s="18"/>
      <c r="K184" s="18"/>
      <c r="L184" s="12"/>
      <c r="M184" s="12"/>
      <c r="N184" s="12"/>
      <c r="O184" s="12"/>
    </row>
    <row r="185" spans="1:15" x14ac:dyDescent="0.25">
      <c r="A185" s="12"/>
      <c r="B185" s="19" t="s">
        <v>74</v>
      </c>
      <c r="C185" s="24"/>
      <c r="D185" s="24"/>
      <c r="E185" s="24"/>
      <c r="F185" s="25"/>
      <c r="G185" s="22"/>
      <c r="H185" s="22">
        <f>(G185/$O$2) *100</f>
        <v>0</v>
      </c>
      <c r="I185" s="12"/>
      <c r="J185" s="18"/>
      <c r="K185" s="18"/>
      <c r="L185" s="12"/>
      <c r="M185" s="12"/>
      <c r="N185" s="12"/>
      <c r="O185" s="12"/>
    </row>
    <row r="186" spans="1:15" x14ac:dyDescent="0.25">
      <c r="A186" s="12"/>
      <c r="B186" s="13" t="s">
        <v>400</v>
      </c>
      <c r="C186" s="24"/>
      <c r="D186" s="24"/>
      <c r="E186" s="24"/>
      <c r="F186" s="25"/>
      <c r="G186" s="22"/>
      <c r="H186" s="32"/>
      <c r="I186" s="12"/>
      <c r="J186" s="18"/>
      <c r="K186" s="18"/>
      <c r="L186" s="12"/>
      <c r="M186" s="12"/>
      <c r="N186" s="12"/>
      <c r="O186" s="12"/>
    </row>
    <row r="187" spans="1:15" ht="21" x14ac:dyDescent="0.25">
      <c r="A187" s="12"/>
      <c r="B187" s="19" t="s">
        <v>24</v>
      </c>
      <c r="C187" s="20"/>
      <c r="D187" s="20" t="s">
        <v>401</v>
      </c>
      <c r="E187" s="20" t="s">
        <v>402</v>
      </c>
      <c r="F187" s="21"/>
      <c r="G187" s="22">
        <v>29999683.66</v>
      </c>
      <c r="H187" s="22">
        <v>0.03</v>
      </c>
      <c r="I187" s="12"/>
      <c r="J187" s="18"/>
      <c r="K187" s="18"/>
      <c r="L187" s="12"/>
      <c r="M187" s="12"/>
      <c r="N187" s="12"/>
      <c r="O187" s="12"/>
    </row>
    <row r="188" spans="1:15" ht="21" x14ac:dyDescent="0.25">
      <c r="A188" s="12"/>
      <c r="B188" s="19" t="s">
        <v>403</v>
      </c>
      <c r="C188" s="20"/>
      <c r="D188" s="20" t="s">
        <v>401</v>
      </c>
      <c r="E188" s="20" t="s">
        <v>402</v>
      </c>
      <c r="F188" s="21"/>
      <c r="G188" s="22">
        <v>29999754.329999998</v>
      </c>
      <c r="H188" s="22">
        <v>0.03</v>
      </c>
      <c r="I188" s="12"/>
      <c r="J188" s="18"/>
      <c r="K188" s="18"/>
      <c r="L188" s="12"/>
      <c r="M188" s="12"/>
      <c r="N188" s="12"/>
      <c r="O188" s="12"/>
    </row>
    <row r="189" spans="1:15" ht="21" x14ac:dyDescent="0.25">
      <c r="A189" s="12"/>
      <c r="B189" s="19" t="s">
        <v>52</v>
      </c>
      <c r="C189" s="20"/>
      <c r="D189" s="20" t="s">
        <v>401</v>
      </c>
      <c r="E189" s="20" t="s">
        <v>402</v>
      </c>
      <c r="F189" s="21"/>
      <c r="G189" s="22">
        <v>174996728.93000001</v>
      </c>
      <c r="H189" s="22">
        <v>0.16</v>
      </c>
      <c r="I189" s="12"/>
      <c r="J189" s="18"/>
      <c r="K189" s="18"/>
      <c r="L189" s="12"/>
      <c r="M189" s="12"/>
      <c r="N189" s="12"/>
      <c r="O189" s="12"/>
    </row>
    <row r="190" spans="1:15" ht="21" x14ac:dyDescent="0.25">
      <c r="A190" s="12"/>
      <c r="B190" s="19" t="s">
        <v>60</v>
      </c>
      <c r="C190" s="20"/>
      <c r="D190" s="20" t="s">
        <v>401</v>
      </c>
      <c r="E190" s="20" t="s">
        <v>402</v>
      </c>
      <c r="F190" s="21"/>
      <c r="G190" s="22">
        <v>14279383.15</v>
      </c>
      <c r="H190" s="22">
        <v>0.01</v>
      </c>
      <c r="I190" s="12"/>
      <c r="J190" s="18"/>
      <c r="K190" s="18"/>
      <c r="L190" s="12"/>
      <c r="M190" s="12"/>
      <c r="N190" s="12"/>
      <c r="O190" s="12"/>
    </row>
    <row r="191" spans="1:15" ht="21" x14ac:dyDescent="0.25">
      <c r="A191" s="12"/>
      <c r="B191" s="19" t="s">
        <v>404</v>
      </c>
      <c r="C191" s="20"/>
      <c r="D191" s="20" t="s">
        <v>401</v>
      </c>
      <c r="E191" s="20" t="s">
        <v>402</v>
      </c>
      <c r="F191" s="21"/>
      <c r="G191" s="22">
        <v>29999123.25</v>
      </c>
      <c r="H191" s="22">
        <v>0.03</v>
      </c>
      <c r="I191" s="12"/>
      <c r="J191" s="18"/>
      <c r="K191" s="18"/>
      <c r="L191" s="12"/>
      <c r="M191" s="12"/>
      <c r="N191" s="12"/>
      <c r="O191" s="12"/>
    </row>
    <row r="192" spans="1:15" ht="21" x14ac:dyDescent="0.25">
      <c r="A192" s="12"/>
      <c r="B192" s="19" t="s">
        <v>405</v>
      </c>
      <c r="C192" s="20"/>
      <c r="D192" s="20" t="s">
        <v>401</v>
      </c>
      <c r="E192" s="20" t="s">
        <v>402</v>
      </c>
      <c r="F192" s="21"/>
      <c r="G192" s="22">
        <v>999999467.99000001</v>
      </c>
      <c r="H192" s="22">
        <v>0.94</v>
      </c>
      <c r="I192" s="12"/>
      <c r="J192" s="18"/>
      <c r="K192" s="18"/>
      <c r="L192" s="12"/>
      <c r="M192" s="12"/>
      <c r="N192" s="12"/>
      <c r="O192" s="12"/>
    </row>
    <row r="193" spans="1:15" ht="21" x14ac:dyDescent="0.25">
      <c r="A193" s="12"/>
      <c r="B193" s="19" t="s">
        <v>64</v>
      </c>
      <c r="C193" s="20"/>
      <c r="D193" s="20" t="s">
        <v>401</v>
      </c>
      <c r="E193" s="20" t="s">
        <v>402</v>
      </c>
      <c r="F193" s="21"/>
      <c r="G193" s="22">
        <v>1403619011.5599999</v>
      </c>
      <c r="H193" s="22">
        <v>1.32</v>
      </c>
      <c r="I193" s="12"/>
      <c r="J193" s="18"/>
      <c r="K193" s="18"/>
      <c r="L193" s="12"/>
      <c r="M193" s="12"/>
      <c r="N193" s="12"/>
      <c r="O193" s="12"/>
    </row>
    <row r="194" spans="1:15" x14ac:dyDescent="0.25">
      <c r="A194" s="12"/>
      <c r="B194" s="19" t="s">
        <v>74</v>
      </c>
      <c r="C194" s="24"/>
      <c r="D194" s="24"/>
      <c r="E194" s="24"/>
      <c r="F194" s="25"/>
      <c r="G194" s="22">
        <f>SUM($G$187:$G$193)</f>
        <v>2682893152.8699999</v>
      </c>
      <c r="H194" s="22">
        <f>(G194/$O$2) *100</f>
        <v>2.5221084858850098</v>
      </c>
      <c r="I194" s="12"/>
      <c r="J194" s="18"/>
      <c r="K194" s="18"/>
      <c r="L194" s="12"/>
      <c r="M194" s="12"/>
      <c r="N194" s="12"/>
      <c r="O194" s="12"/>
    </row>
    <row r="195" spans="1:15" x14ac:dyDescent="0.25">
      <c r="A195" s="12"/>
      <c r="B195" s="13" t="s">
        <v>406</v>
      </c>
      <c r="C195" s="24"/>
      <c r="D195" s="24"/>
      <c r="E195" s="24"/>
      <c r="F195" s="25"/>
      <c r="G195" s="22"/>
      <c r="H195" s="32"/>
      <c r="I195" s="12"/>
      <c r="J195" s="18"/>
      <c r="K195" s="18"/>
      <c r="L195" s="12"/>
      <c r="M195" s="12"/>
      <c r="N195" s="12"/>
      <c r="O195" s="12"/>
    </row>
    <row r="196" spans="1:15" x14ac:dyDescent="0.25">
      <c r="A196" s="12"/>
      <c r="B196" s="19" t="s">
        <v>74</v>
      </c>
      <c r="C196" s="24"/>
      <c r="D196" s="24"/>
      <c r="E196" s="24"/>
      <c r="F196" s="25"/>
      <c r="G196" s="22"/>
      <c r="H196" s="22">
        <f>(G196/$O$2) *100</f>
        <v>0</v>
      </c>
      <c r="I196" s="12"/>
      <c r="J196" s="18"/>
      <c r="K196" s="18"/>
      <c r="L196" s="12"/>
      <c r="M196" s="12"/>
      <c r="N196" s="12"/>
      <c r="O196" s="12"/>
    </row>
    <row r="197" spans="1:15" x14ac:dyDescent="0.25">
      <c r="A197" s="12"/>
      <c r="B197" s="13" t="s">
        <v>407</v>
      </c>
      <c r="C197" s="24"/>
      <c r="D197" s="24"/>
      <c r="E197" s="24"/>
      <c r="F197" s="25"/>
      <c r="G197" s="22"/>
      <c r="H197" s="32"/>
      <c r="I197" s="12"/>
      <c r="J197" s="18"/>
      <c r="K197" s="18"/>
      <c r="L197" s="12"/>
      <c r="M197" s="12"/>
      <c r="N197" s="12"/>
      <c r="O197" s="12"/>
    </row>
    <row r="198" spans="1:15" x14ac:dyDescent="0.25">
      <c r="A198" s="12"/>
      <c r="B198" s="19" t="s">
        <v>74</v>
      </c>
      <c r="C198" s="24"/>
      <c r="D198" s="24"/>
      <c r="E198" s="24"/>
      <c r="F198" s="25"/>
      <c r="G198" s="22"/>
      <c r="H198" s="22">
        <f>(G198/$O$2) *100</f>
        <v>0</v>
      </c>
      <c r="I198" s="12"/>
      <c r="J198" s="18"/>
      <c r="K198" s="18"/>
      <c r="L198" s="12"/>
      <c r="M198" s="12"/>
      <c r="N198" s="12"/>
      <c r="O198" s="12"/>
    </row>
    <row r="199" spans="1:15" ht="21" x14ac:dyDescent="0.25">
      <c r="A199" s="12"/>
      <c r="B199" s="13" t="s">
        <v>408</v>
      </c>
      <c r="C199" s="24"/>
      <c r="D199" s="24"/>
      <c r="E199" s="24"/>
      <c r="F199" s="25"/>
      <c r="G199" s="22"/>
      <c r="H199" s="32"/>
      <c r="I199" s="12"/>
      <c r="J199" s="18"/>
      <c r="K199" s="18"/>
      <c r="L199" s="12"/>
      <c r="M199" s="12"/>
      <c r="N199" s="12"/>
      <c r="O199" s="12"/>
    </row>
    <row r="200" spans="1:15" x14ac:dyDescent="0.25">
      <c r="A200" s="12"/>
      <c r="B200" s="19" t="s">
        <v>36</v>
      </c>
      <c r="C200" s="20"/>
      <c r="D200" s="20" t="s">
        <v>10</v>
      </c>
      <c r="E200" s="20" t="s">
        <v>11</v>
      </c>
      <c r="F200" s="21"/>
      <c r="G200" s="22">
        <v>7605000</v>
      </c>
      <c r="H200" s="22">
        <v>0.01</v>
      </c>
      <c r="I200" s="12"/>
      <c r="J200" s="18"/>
      <c r="K200" s="18"/>
      <c r="L200" s="12"/>
      <c r="M200" s="12"/>
      <c r="N200" s="12"/>
      <c r="O200" s="12"/>
    </row>
    <row r="201" spans="1:15" x14ac:dyDescent="0.25">
      <c r="A201" s="12"/>
      <c r="B201" s="19" t="s">
        <v>46</v>
      </c>
      <c r="C201" s="20"/>
      <c r="D201" s="20" t="s">
        <v>10</v>
      </c>
      <c r="E201" s="20" t="s">
        <v>11</v>
      </c>
      <c r="F201" s="21"/>
      <c r="G201" s="22">
        <v>103694018.84999999</v>
      </c>
      <c r="H201" s="22">
        <v>0.1</v>
      </c>
      <c r="I201" s="12"/>
      <c r="J201" s="18"/>
      <c r="K201" s="18"/>
      <c r="L201" s="12"/>
      <c r="M201" s="12"/>
      <c r="N201" s="12"/>
      <c r="O201" s="12"/>
    </row>
    <row r="202" spans="1:15" x14ac:dyDescent="0.25">
      <c r="A202" s="12"/>
      <c r="B202" s="19" t="s">
        <v>56</v>
      </c>
      <c r="C202" s="20"/>
      <c r="D202" s="20" t="s">
        <v>10</v>
      </c>
      <c r="E202" s="20" t="s">
        <v>11</v>
      </c>
      <c r="F202" s="21"/>
      <c r="G202" s="22">
        <v>39983856.490000002</v>
      </c>
      <c r="H202" s="22">
        <v>0.04</v>
      </c>
      <c r="I202" s="12"/>
      <c r="J202" s="18"/>
      <c r="K202" s="18"/>
      <c r="L202" s="12"/>
      <c r="M202" s="12"/>
      <c r="N202" s="12"/>
      <c r="O202" s="12"/>
    </row>
    <row r="203" spans="1:15" x14ac:dyDescent="0.25">
      <c r="A203" s="12"/>
      <c r="B203" s="19" t="s">
        <v>64</v>
      </c>
      <c r="C203" s="20"/>
      <c r="D203" s="20" t="s">
        <v>10</v>
      </c>
      <c r="E203" s="20" t="s">
        <v>11</v>
      </c>
      <c r="F203" s="21"/>
      <c r="G203" s="22">
        <v>34230751.409999996</v>
      </c>
      <c r="H203" s="22">
        <v>0.03</v>
      </c>
      <c r="I203" s="12"/>
      <c r="J203" s="18"/>
      <c r="K203" s="18"/>
      <c r="L203" s="12"/>
      <c r="M203" s="12"/>
      <c r="N203" s="12"/>
      <c r="O203" s="12"/>
    </row>
    <row r="204" spans="1:15" ht="21" x14ac:dyDescent="0.25">
      <c r="A204" s="12"/>
      <c r="B204" s="19" t="s">
        <v>254</v>
      </c>
      <c r="C204" s="20"/>
      <c r="D204" s="20" t="s">
        <v>228</v>
      </c>
      <c r="E204" s="20" t="s">
        <v>229</v>
      </c>
      <c r="F204" s="21"/>
      <c r="G204" s="22">
        <v>29219190</v>
      </c>
      <c r="H204" s="22">
        <v>0.03</v>
      </c>
      <c r="I204" s="12"/>
      <c r="J204" s="18"/>
      <c r="K204" s="18"/>
      <c r="L204" s="12"/>
      <c r="M204" s="12"/>
      <c r="N204" s="12"/>
      <c r="O204" s="12"/>
    </row>
    <row r="205" spans="1:15" x14ac:dyDescent="0.25">
      <c r="A205" s="12"/>
      <c r="B205" s="19" t="s">
        <v>74</v>
      </c>
      <c r="C205" s="24"/>
      <c r="D205" s="24"/>
      <c r="E205" s="24"/>
      <c r="F205" s="25"/>
      <c r="G205" s="22">
        <f>SUM($G$200:$G$204)</f>
        <v>214732816.75</v>
      </c>
      <c r="H205" s="22">
        <f>(G205/$O$2) *100</f>
        <v>0.20186396865779624</v>
      </c>
      <c r="I205" s="12"/>
      <c r="J205" s="18"/>
      <c r="K205" s="18"/>
      <c r="L205" s="12"/>
      <c r="M205" s="12"/>
      <c r="N205" s="12"/>
      <c r="O205" s="12"/>
    </row>
    <row r="206" spans="1:15" x14ac:dyDescent="0.25">
      <c r="A206" s="12"/>
      <c r="B206" s="13" t="s">
        <v>409</v>
      </c>
      <c r="C206" s="24"/>
      <c r="D206" s="24"/>
      <c r="E206" s="24"/>
      <c r="F206" s="25"/>
      <c r="G206" s="22"/>
      <c r="H206" s="32"/>
      <c r="I206" s="12"/>
      <c r="J206" s="18"/>
      <c r="K206" s="18"/>
      <c r="L206" s="12"/>
      <c r="M206" s="12"/>
      <c r="N206" s="12"/>
      <c r="O206" s="12"/>
    </row>
    <row r="207" spans="1:15" x14ac:dyDescent="0.25">
      <c r="A207" s="12"/>
      <c r="B207" s="19" t="s">
        <v>74</v>
      </c>
      <c r="C207" s="24"/>
      <c r="D207" s="24"/>
      <c r="E207" s="24"/>
      <c r="F207" s="25"/>
      <c r="G207" s="22"/>
      <c r="H207" s="22">
        <f>(G207/$O$2) *100</f>
        <v>0</v>
      </c>
      <c r="I207" s="12"/>
      <c r="J207" s="18"/>
      <c r="K207" s="18"/>
      <c r="L207" s="12"/>
      <c r="M207" s="12"/>
      <c r="N207" s="12"/>
      <c r="O207" s="12"/>
    </row>
    <row r="208" spans="1:15" x14ac:dyDescent="0.25">
      <c r="A208" s="12"/>
      <c r="B208" s="13" t="s">
        <v>410</v>
      </c>
      <c r="C208" s="24"/>
      <c r="D208" s="24"/>
      <c r="E208" s="24"/>
      <c r="F208" s="25"/>
      <c r="G208" s="22"/>
      <c r="H208" s="32"/>
      <c r="I208" s="12"/>
      <c r="J208" s="18"/>
      <c r="K208" s="18"/>
      <c r="L208" s="12"/>
      <c r="M208" s="12"/>
      <c r="N208" s="12"/>
      <c r="O208" s="12"/>
    </row>
    <row r="209" spans="1:15" x14ac:dyDescent="0.25">
      <c r="A209" s="12"/>
      <c r="B209" s="19" t="s">
        <v>74</v>
      </c>
      <c r="C209" s="24"/>
      <c r="D209" s="24"/>
      <c r="E209" s="24"/>
      <c r="F209" s="25"/>
      <c r="G209" s="22"/>
      <c r="H209" s="22">
        <f>(G209/$O$2) *100</f>
        <v>0</v>
      </c>
      <c r="I209" s="12"/>
      <c r="J209" s="18"/>
      <c r="K209" s="18"/>
      <c r="L209" s="12"/>
      <c r="M209" s="12"/>
      <c r="N209" s="12"/>
      <c r="O209" s="12"/>
    </row>
    <row r="210" spans="1:15" x14ac:dyDescent="0.25">
      <c r="A210" s="23"/>
      <c r="B210" s="13" t="s">
        <v>411</v>
      </c>
      <c r="C210" s="26"/>
      <c r="D210" s="26"/>
      <c r="E210" s="26"/>
      <c r="F210" s="27"/>
      <c r="G210" s="28">
        <f>G209+G207+G205+G198+G196+G194+G185+G183+G181+G169+G167+G165+G152+G150+G148+G146+G143+G120+G56+G54+G39</f>
        <v>106375009952.37999</v>
      </c>
      <c r="H210" s="28">
        <v>100</v>
      </c>
      <c r="I210" s="23"/>
      <c r="J210" s="35">
        <v>106375009952.38</v>
      </c>
      <c r="K210" s="36">
        <f>ROUND(G210,2)-ROUND(J210,2)</f>
        <v>0</v>
      </c>
      <c r="L210" s="23"/>
      <c r="M210" s="23"/>
      <c r="N210" s="23"/>
      <c r="O210" s="23"/>
    </row>
  </sheetData>
  <mergeCells count="2">
    <mergeCell ref="B2:H2"/>
    <mergeCell ref="B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Состав портфеля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2024-07-18T09:39:27Z</dcterms:modified>
</cp:coreProperties>
</file>