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0" yWindow="255" windowWidth="15735" windowHeight="129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Лист1!$A$18:$P$51</definedName>
    <definedName name="_xlnm.Print_Area" localSheetId="0">Лист1!$A$3:$P$73</definedName>
  </definedNames>
  <calcPr calcId="145621"/>
</workbook>
</file>

<file path=xl/calcChain.xml><?xml version="1.0" encoding="utf-8"?>
<calcChain xmlns="http://schemas.openxmlformats.org/spreadsheetml/2006/main">
  <c r="B165" i="2" l="1"/>
  <c r="B164" i="2"/>
  <c r="B162" i="2"/>
  <c r="B161" i="2"/>
  <c r="P135" i="2"/>
  <c r="B163" i="2" s="1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82" i="2"/>
  <c r="A72" i="2"/>
  <c r="A73" i="2" s="1"/>
  <c r="A74" i="2" s="1"/>
  <c r="A75" i="2" s="1"/>
  <c r="A76" i="2" s="1"/>
  <c r="A77" i="2" s="1"/>
  <c r="A78" i="2" s="1"/>
  <c r="A79" i="2" s="1"/>
  <c r="A80" i="2" s="1"/>
  <c r="A81" i="2" s="1"/>
  <c r="P71" i="2"/>
  <c r="P38" i="2"/>
  <c r="P36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153" i="2" l="1"/>
  <c r="A154" i="2" s="1"/>
  <c r="A155" i="2" s="1"/>
  <c r="A156" i="2" s="1"/>
  <c r="A157" i="2" s="1"/>
  <c r="A152" i="2"/>
</calcChain>
</file>

<file path=xl/comments1.xml><?xml version="1.0" encoding="utf-8"?>
<comments xmlns="http://schemas.openxmlformats.org/spreadsheetml/2006/main">
  <authors>
    <author>Калашникова Оксана Александровна</author>
  </authors>
  <commentList>
    <comment ref="S69" authorId="0">
      <text>
        <r>
          <rPr>
            <b/>
            <sz val="9"/>
            <color indexed="81"/>
            <rFont val="Tahoma"/>
            <family val="2"/>
            <charset val="204"/>
          </rPr>
          <t>Калашникова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форме рекомендуемой СБ
</t>
        </r>
      </text>
    </comment>
  </commentList>
</comments>
</file>

<file path=xl/sharedStrings.xml><?xml version="1.0" encoding="utf-8"?>
<sst xmlns="http://schemas.openxmlformats.org/spreadsheetml/2006/main" count="2380" uniqueCount="497">
  <si>
    <t>Статья</t>
  </si>
  <si>
    <t>Детализация</t>
  </si>
  <si>
    <t>Примечание</t>
  </si>
  <si>
    <t>Проект</t>
  </si>
  <si>
    <t>ЮрОтдел</t>
  </si>
  <si>
    <t>Юридические, нотариальные услуги</t>
  </si>
  <si>
    <t xml:space="preserve">Нотариальные услуги </t>
  </si>
  <si>
    <t>да</t>
  </si>
  <si>
    <t>Затраты на Регистратора</t>
  </si>
  <si>
    <t>Информационные БД</t>
  </si>
  <si>
    <t>Консультант+</t>
  </si>
  <si>
    <t>АХО</t>
  </si>
  <si>
    <t xml:space="preserve">Транспортные расходы </t>
  </si>
  <si>
    <t>МПЗ Красноярский филиал</t>
  </si>
  <si>
    <t>КЗ 36 месяцев</t>
  </si>
  <si>
    <t>СМР (перпланировка  по объединению поещений для большей вместимости) (за кв. м), перепланировка, перегородки и т.д.)</t>
  </si>
  <si>
    <t>Ремонтно-строительные работы</t>
  </si>
  <si>
    <t>Расходы на проведение корпоративных и развлекательльных мероприятий</t>
  </si>
  <si>
    <t>Представительские расходы</t>
  </si>
  <si>
    <t>Архивное хранение документов</t>
  </si>
  <si>
    <t>конверты НПФ</t>
  </si>
  <si>
    <t>Электроэнергия</t>
  </si>
  <si>
    <t>Услуги мобильной связи</t>
  </si>
  <si>
    <t>оплата телефонной связи</t>
  </si>
  <si>
    <t>оплата интернета по сим-картам</t>
  </si>
  <si>
    <t>ДУП</t>
  </si>
  <si>
    <t>нет</t>
  </si>
  <si>
    <t>Расходы по подбору персонала</t>
  </si>
  <si>
    <t>хедхантер</t>
  </si>
  <si>
    <t>Прочие расходы на персонал</t>
  </si>
  <si>
    <t>Почтовые услуги</t>
  </si>
  <si>
    <t>КАНЦ</t>
  </si>
  <si>
    <t>Почтовая отправка</t>
  </si>
  <si>
    <t>ОБ</t>
  </si>
  <si>
    <t>Лицензии</t>
  </si>
  <si>
    <t>Антивирусное ПО</t>
  </si>
  <si>
    <t>Dr.Web Mail Security Suite на 1 АРМ</t>
  </si>
  <si>
    <t>РБП Лицензии 12 месяцев</t>
  </si>
  <si>
    <t>McAfee MOVE AntiVirus для виртуальной среды на 1 сервер</t>
  </si>
  <si>
    <t>ПО от НСД</t>
  </si>
  <si>
    <t>Неисключительные права на КСЗИ “Панцирь-К”  на 1 АРМ</t>
  </si>
  <si>
    <t>Анализ уязвимости</t>
  </si>
  <si>
    <t>Право на использование XSpider 7.8 лицензия на 1 АРМ</t>
  </si>
  <si>
    <t>Защита каналов связи</t>
  </si>
  <si>
    <t>Лицензия на право использования СКЗИ “Криптопро CSP” версии 3.6 для Stonegate FW-315</t>
  </si>
  <si>
    <t>Техническая поддержка межсетевых экранов</t>
  </si>
  <si>
    <t>Сертификат на ТП 1 год для FW-315</t>
  </si>
  <si>
    <t>Техническая поддержка оборудования защиты каналов связи</t>
  </si>
  <si>
    <t>Сертификат на ТП 1 год для SSL VPN</t>
  </si>
  <si>
    <t>IronPort</t>
  </si>
  <si>
    <t>ПО Kaspersky на 1 АРМ</t>
  </si>
  <si>
    <t>доработка ПО</t>
  </si>
  <si>
    <t>Расходы по приобретению ПО и сопровождение</t>
  </si>
  <si>
    <t>сопровождение ПО</t>
  </si>
  <si>
    <t>Сопровождение системы защиты от утечек конфиденциальных данных (DLP)</t>
  </si>
  <si>
    <t>Тест на проникновение "несанкционированное"  к информационным активам, обрабатываемым в АС Фонда</t>
  </si>
  <si>
    <t>Обслуживание оборудования ИТ</t>
  </si>
  <si>
    <t>Работы по переносу электромагнитных  замков входных дверей помещений Фонда</t>
  </si>
  <si>
    <t>КЗ_вычислительная техника</t>
  </si>
  <si>
    <t>Сервер защиты от утечек конфиденциальных данных</t>
  </si>
  <si>
    <t>Оборудование ИТ (техника/оргтехника и пр.)</t>
  </si>
  <si>
    <t>Оборудование для Альфа сети Банка</t>
  </si>
  <si>
    <t>Флешнакопитель</t>
  </si>
  <si>
    <t>МБП ИТ</t>
  </si>
  <si>
    <t>Оборудование СКУД</t>
  </si>
  <si>
    <t>ДРП</t>
  </si>
  <si>
    <t>Услуги Call-Центра</t>
  </si>
  <si>
    <t>Обзвон клиентов</t>
  </si>
  <si>
    <t>ОКК</t>
  </si>
  <si>
    <t>Услуги call-центра_Обслуживание входящих звонков: МТТ по ОКК</t>
  </si>
  <si>
    <t>Услуги call-центра_Обслуживание входящих звонков: МТТ по ДРП</t>
  </si>
  <si>
    <t>Услуги call-центра_Обслуживание входящих звонков: КОМФОРТЕЛ</t>
  </si>
  <si>
    <t>СМС информирование клиентов</t>
  </si>
  <si>
    <t>Содержание и обслуживание авто-та</t>
  </si>
  <si>
    <t>мойка, ремонт</t>
  </si>
  <si>
    <t>обзвон ушедших</t>
  </si>
  <si>
    <t>КРАСНОЯРСК</t>
  </si>
  <si>
    <t xml:space="preserve">Аренда транспортных средств </t>
  </si>
  <si>
    <t>ПО_Приобретение лицензий</t>
  </si>
  <si>
    <t>Расходные материалы для оргтехники - МПЗ ИТ</t>
  </si>
  <si>
    <t xml:space="preserve">Расходы на интернет </t>
  </si>
  <si>
    <t>Стационарный интернет</t>
  </si>
  <si>
    <t xml:space="preserve">Расходы по сопровождению ПО </t>
  </si>
  <si>
    <t xml:space="preserve">Ремонтно-строительные работы (не капитального характера) </t>
  </si>
  <si>
    <t>Ремонтно-строительные работы (не капитального характера)</t>
  </si>
  <si>
    <t>Услуги стационарной телефонной связи</t>
  </si>
  <si>
    <t>ПО_Доработка ПО</t>
  </si>
  <si>
    <t>Доработка ПО 60 месяцев</t>
  </si>
  <si>
    <t>CRM 2013 г.</t>
  </si>
  <si>
    <t>Доработка ПО 12 месяцев</t>
  </si>
  <si>
    <t>РБП Лицензии 36 месяцев</t>
  </si>
  <si>
    <t>ОТП</t>
  </si>
  <si>
    <t>Расходные материалы для ремонта</t>
  </si>
  <si>
    <t>Зап.части для ИТ оборудования</t>
  </si>
  <si>
    <t>КЗ_оргтехника</t>
  </si>
  <si>
    <t>Система видео оповещения</t>
  </si>
  <si>
    <t>Wifi оборудование</t>
  </si>
  <si>
    <t>Сетевое оборудование FireWall</t>
  </si>
  <si>
    <t>Конференц-связь</t>
  </si>
  <si>
    <t>Видео конференц-связь</t>
  </si>
  <si>
    <t>Настройка  и обслуживание сетевого оборудования</t>
  </si>
  <si>
    <t>Настройка видеоконференссвязи</t>
  </si>
  <si>
    <t>Настройка и обслуживание перекладчиков двух сетей</t>
  </si>
  <si>
    <t>ПО на АРМ менеджеров КПП</t>
  </si>
  <si>
    <t>Расширение системы аудита</t>
  </si>
  <si>
    <t>1С документооборот</t>
  </si>
  <si>
    <t>Лицензирование сетевого оборудования</t>
  </si>
  <si>
    <t>Наклейка для лицензирования ПК</t>
  </si>
  <si>
    <t>Основная линия МТС</t>
  </si>
  <si>
    <t>Интернет в регионах (КМ\ТМ) зам счёт экономии</t>
  </si>
  <si>
    <t>Основная линия АМТ</t>
  </si>
  <si>
    <t>Хостинг сайта</t>
  </si>
  <si>
    <t>Сопровождение 1С</t>
  </si>
  <si>
    <t>Сопровождение сетевого оборудования</t>
  </si>
  <si>
    <t>Сопровождение телефонной станции</t>
  </si>
  <si>
    <t xml:space="preserve">Ремонт  ИТ-оборудования </t>
  </si>
  <si>
    <t>Ремонт переферийного оборудования</t>
  </si>
  <si>
    <t>Ремонт  ИТ-оборудования</t>
  </si>
  <si>
    <t>Ремонт и диагностика  серверного оборудования</t>
  </si>
  <si>
    <t>Резервная линия АМТ</t>
  </si>
  <si>
    <t>Услуга уверенный приём 3G</t>
  </si>
  <si>
    <t>Серверы Системы управления качеством</t>
  </si>
  <si>
    <t>Система управления качеством</t>
  </si>
  <si>
    <t>Серверы Внутренний корпоративный портал</t>
  </si>
  <si>
    <t>Внутренний корпоративный портал</t>
  </si>
  <si>
    <t>Серверы Мобильные технологии</t>
  </si>
  <si>
    <t>Мобильные технологии</t>
  </si>
  <si>
    <t>Сетевое оборудование Мобильные технологии</t>
  </si>
  <si>
    <t>Серверы СПСВ</t>
  </si>
  <si>
    <t>Анагенез СПСВ</t>
  </si>
  <si>
    <t>Оргтехника СПСВ</t>
  </si>
  <si>
    <t>Сетевое оборудование СПСВ</t>
  </si>
  <si>
    <t>Серверы Веб-интерфейс</t>
  </si>
  <si>
    <t>Развитие Веб-интерфейс</t>
  </si>
  <si>
    <t>Сетевое оборудование Веб-интерфейс</t>
  </si>
  <si>
    <t>ЭДО-Фонда</t>
  </si>
  <si>
    <t>Сетевое оборудование РЦОД</t>
  </si>
  <si>
    <t>Резервный ЦОД</t>
  </si>
  <si>
    <t>Система хранения РЦОД</t>
  </si>
  <si>
    <t>Серверное оборудование РЦОД</t>
  </si>
  <si>
    <t>Аренда ЦОД</t>
  </si>
  <si>
    <t>Инсталляции стойко-места в РЦОД</t>
  </si>
  <si>
    <t>Канал связи с РЦОД</t>
  </si>
  <si>
    <t>Интернет канал с РЦОД</t>
  </si>
  <si>
    <t>Абоненская плата за каналы с ЦОД</t>
  </si>
  <si>
    <t>Сопровождение РЦОД</t>
  </si>
  <si>
    <t>Ленточное устройство</t>
  </si>
  <si>
    <t>Система резервного копирования</t>
  </si>
  <si>
    <t>Оборудование СХД для резервного копирования</t>
  </si>
  <si>
    <t>Настройка СХД</t>
  </si>
  <si>
    <t>Лицензирование системы резервного копирования</t>
  </si>
  <si>
    <t>РБП Лицензии 60 месяцев</t>
  </si>
  <si>
    <t>Сопровождение СРК</t>
  </si>
  <si>
    <t>Сопровождение ПО распознавания и верификации</t>
  </si>
  <si>
    <t>Распознавание и верификация 2013 г.</t>
  </si>
  <si>
    <t>Оборудование СХД</t>
  </si>
  <si>
    <t>Система хранения данных</t>
  </si>
  <si>
    <t>Серверы Системы риск-менеджмента</t>
  </si>
  <si>
    <t>Система риск-менеджмента</t>
  </si>
  <si>
    <t>ПО</t>
  </si>
  <si>
    <t>Доработка FANSY</t>
  </si>
  <si>
    <t>Доработка СПСВ</t>
  </si>
  <si>
    <t>Доработка системы Виртуальный фронт-офис</t>
  </si>
  <si>
    <t>Лицензии по системе Виртуальный фронт-офис</t>
  </si>
  <si>
    <t>Доработка системы риск-менеджмента</t>
  </si>
  <si>
    <t>Лицензии по системе риск-менеджмента</t>
  </si>
  <si>
    <t>РБП Лицензии 300 месяцев</t>
  </si>
  <si>
    <t>Доработка системы управления качеством</t>
  </si>
  <si>
    <t>Лицензии по системе управления качеством</t>
  </si>
  <si>
    <t>Доработка системы Внутренний корпоративный портал</t>
  </si>
  <si>
    <t>Доработка ПО 36 месяцев</t>
  </si>
  <si>
    <t>Лицензии по системе Внутренний корпоративный портал</t>
  </si>
  <si>
    <t>Доработка системы Мобильный клиент</t>
  </si>
  <si>
    <t>Лицензии по системе Мобильный клиент</t>
  </si>
  <si>
    <t>Доработка системы ЭДО</t>
  </si>
  <si>
    <t>Лицензии по системе ЭДО</t>
  </si>
  <si>
    <t>Лицензии по CRM</t>
  </si>
  <si>
    <t>Доработка QlickView</t>
  </si>
  <si>
    <t>Аналитическая система</t>
  </si>
  <si>
    <t>Лицензии QlickView</t>
  </si>
  <si>
    <t>Оргтехника МФУ</t>
  </si>
  <si>
    <t>Настройка ВКС</t>
  </si>
  <si>
    <t>Коды</t>
  </si>
  <si>
    <t>ОКВЭД</t>
  </si>
  <si>
    <t>ОКДП</t>
  </si>
  <si>
    <t>№ П/П</t>
  </si>
  <si>
    <t>ЦФО /подразделение/</t>
  </si>
  <si>
    <t>Предмет договора</t>
  </si>
  <si>
    <t>Минимально необходимые требования, предъявляемые к закупочным товарам, работам, услугам</t>
  </si>
  <si>
    <t>Ед.измерения</t>
  </si>
  <si>
    <t>Код по ОКЕИ</t>
  </si>
  <si>
    <t>Наименование</t>
  </si>
  <si>
    <t>Сведения о количестве (объеме)</t>
  </si>
  <si>
    <t>Регион поставки товаров, выполнения работ, оказания услуг</t>
  </si>
  <si>
    <t>Код по ОКАТО</t>
  </si>
  <si>
    <t>Сведения о начальной (максимальной цене договора(цене лота)</t>
  </si>
  <si>
    <t>График осуществления процедур закупки</t>
  </si>
  <si>
    <t>Планируемая дата или период размещения</t>
  </si>
  <si>
    <t>Срок исполнения договора (месяц, год)</t>
  </si>
  <si>
    <t>Способ осуществления закупки</t>
  </si>
  <si>
    <t>Форма закупки</t>
  </si>
  <si>
    <t>Открытая</t>
  </si>
  <si>
    <t>Закрытая</t>
  </si>
  <si>
    <t>Закупка в электронной форме</t>
  </si>
  <si>
    <t>74.1</t>
  </si>
  <si>
    <t>Услуги по совершению нотариальных действий</t>
  </si>
  <si>
    <t>013</t>
  </si>
  <si>
    <t>Услуга</t>
  </si>
  <si>
    <t>Москва</t>
  </si>
  <si>
    <t>закрытая</t>
  </si>
  <si>
    <t>93.02</t>
  </si>
  <si>
    <t>Информационные услуги с использованием : СПС Консультант Плюс ВерсияПроф, Консультант Плюс Эксперт Приложение, Консультант Плюс Российское Законодательство, Консультант Плюс Москва Проф,Консультант Плюс МосковскийВыпуск, Консультант Плюс Московская Область, Консультант Плюмс Региональное Законодательство, Деловые Бумаги</t>
  </si>
  <si>
    <t>Информационные услуги</t>
  </si>
  <si>
    <t>открытый</t>
  </si>
  <si>
    <t>закрытый</t>
  </si>
  <si>
    <t>70.20.2</t>
  </si>
  <si>
    <t>7010000</t>
  </si>
  <si>
    <t>Помещение общей площадью 1 616,77 кв.м (объект Аренды), расположенное по адресу : г.Москва, ул.Шаболовская д.31 Г</t>
  </si>
  <si>
    <t>40.10.2</t>
  </si>
  <si>
    <t>Услуги электроэнергии</t>
  </si>
  <si>
    <t>Аренда</t>
  </si>
  <si>
    <t>Аренда офиса_регионы</t>
  </si>
  <si>
    <t>Помещение общей площадью 27,5 кв.м (объект Аренды), расположенное по адресу : г.Новосибирск, ул.Серебренниковская д.20</t>
  </si>
  <si>
    <t>574</t>
  </si>
  <si>
    <t>г.Пермь</t>
  </si>
  <si>
    <t>504</t>
  </si>
  <si>
    <t>г.Новосибирск</t>
  </si>
  <si>
    <t>Помещение общей площадью 9564,7 кв.м (объект Аренды), расположенное по адресу: г.Пермь, ул.Куйбышева, д 66/1 (размещение рабочего места)</t>
  </si>
  <si>
    <t>Аренда офиса регионы</t>
  </si>
  <si>
    <t>Помещение общей площадью 24,20 кв.м (объект Аренды), расположенное по адресу: г. Санкт-Петербург, ул.Красного Текстильщики, д.2 Лит.Б</t>
  </si>
  <si>
    <t>402</t>
  </si>
  <si>
    <t>г.Санкт -Петербург</t>
  </si>
  <si>
    <t>Помещение общей площадью 23 кв.м (объект Аренды), расположенное по адресу: г Иркутск, ул. Нижняя Набережная 10</t>
  </si>
  <si>
    <t>254</t>
  </si>
  <si>
    <t>г.Иркутск</t>
  </si>
  <si>
    <t>50.20.3</t>
  </si>
  <si>
    <t>5020474</t>
  </si>
  <si>
    <t xml:space="preserve">Аренда парковочных мест </t>
  </si>
  <si>
    <t>Стояночные места (5)  г.Москва, ул.Шаболовская д.31 Г</t>
  </si>
  <si>
    <t>452</t>
  </si>
  <si>
    <t>г.Москва</t>
  </si>
  <si>
    <t>64.1</t>
  </si>
  <si>
    <t>Услуги экспресс-доставки грузов (в том числе документов)</t>
  </si>
  <si>
    <t>В соответствии со спецификацией</t>
  </si>
  <si>
    <t>002</t>
  </si>
  <si>
    <t>Заказ</t>
  </si>
  <si>
    <t xml:space="preserve">51.51.3  </t>
  </si>
  <si>
    <t xml:space="preserve">5110202  </t>
  </si>
  <si>
    <t>ГСМ(поставка автомобильного топлива)</t>
  </si>
  <si>
    <t>112</t>
  </si>
  <si>
    <t>Литр</t>
  </si>
  <si>
    <t>Авто в красноярске</t>
  </si>
  <si>
    <t>91.33</t>
  </si>
  <si>
    <t>3230150.1</t>
  </si>
  <si>
    <t>52.44.1</t>
  </si>
  <si>
    <t>3600000</t>
  </si>
  <si>
    <t>796</t>
  </si>
  <si>
    <t>Мебель в кабинеты руководителей</t>
  </si>
  <si>
    <t>45.25</t>
  </si>
  <si>
    <t xml:space="preserve">92.72  </t>
  </si>
  <si>
    <t xml:space="preserve">9249020  </t>
  </si>
  <si>
    <t>55.31</t>
  </si>
  <si>
    <t>5520012</t>
  </si>
  <si>
    <t>21.21.15.390</t>
  </si>
  <si>
    <t>2699000</t>
  </si>
  <si>
    <t>21.23.</t>
  </si>
  <si>
    <t xml:space="preserve">2200000 </t>
  </si>
  <si>
    <t>Типографские расходы, конверты</t>
  </si>
  <si>
    <t>64.11</t>
  </si>
  <si>
    <t>Услуги почты</t>
  </si>
  <si>
    <t xml:space="preserve">64.20.11  </t>
  </si>
  <si>
    <t xml:space="preserve">6420020  </t>
  </si>
  <si>
    <t xml:space="preserve">72.20  </t>
  </si>
  <si>
    <t xml:space="preserve">7249000  </t>
  </si>
  <si>
    <t xml:space="preserve">74.50.2  </t>
  </si>
  <si>
    <t xml:space="preserve">7491010  </t>
  </si>
  <si>
    <t>закрытый конкурс</t>
  </si>
  <si>
    <t>72.20</t>
  </si>
  <si>
    <t>7220020</t>
  </si>
  <si>
    <t>Оказание услуг по исследованию персонала</t>
  </si>
  <si>
    <t>Оказание услуг по оценке персонала</t>
  </si>
  <si>
    <t>Конкурс</t>
  </si>
  <si>
    <t xml:space="preserve">74.40  </t>
  </si>
  <si>
    <t xml:space="preserve">7430010  </t>
  </si>
  <si>
    <t>72.2</t>
  </si>
  <si>
    <t xml:space="preserve"> 726000 </t>
  </si>
  <si>
    <t>64.20.5</t>
  </si>
  <si>
    <t>Оказание услуг по приему и обработке входящих и исходящих вызовов, и по отправке адресных сообщений СМС</t>
  </si>
  <si>
    <t>Запрос предложений</t>
  </si>
  <si>
    <t>Закупка у единственного источника</t>
  </si>
  <si>
    <t>Закупка единственного источника</t>
  </si>
  <si>
    <t>Закрытый конкурс</t>
  </si>
  <si>
    <t>Запрос котировок</t>
  </si>
  <si>
    <t>ГСМ</t>
  </si>
  <si>
    <t>50.50</t>
  </si>
  <si>
    <t>50.3</t>
  </si>
  <si>
    <t>50.20</t>
  </si>
  <si>
    <t>Услуги call-центра_Обзвон клиентов</t>
  </si>
  <si>
    <t>Проверка организации условий труда</t>
  </si>
  <si>
    <t>VIPNET</t>
  </si>
  <si>
    <t>Удаленный доступ</t>
  </si>
  <si>
    <t>Подключение sms рассылки</t>
  </si>
  <si>
    <t>Технические СМС при сбоях</t>
  </si>
  <si>
    <t>Лицензии по СПСВ</t>
  </si>
  <si>
    <t>Закупка</t>
  </si>
  <si>
    <t>Качественно предоставленные услуги</t>
  </si>
  <si>
    <t>3619 кв</t>
  </si>
  <si>
    <t>Предоставление рабочего места</t>
  </si>
  <si>
    <t>Предоставление парковочного места</t>
  </si>
  <si>
    <t>Предоставление транспортных услуг по доставке документов</t>
  </si>
  <si>
    <t>В соответствии с заказом</t>
  </si>
  <si>
    <t>Оказание услуг в соответствии с требованиями</t>
  </si>
  <si>
    <t>Штук</t>
  </si>
  <si>
    <t>В соответствии со сметой</t>
  </si>
  <si>
    <t>дв</t>
  </si>
  <si>
    <t>74.30</t>
  </si>
  <si>
    <t>Аттестация рабочих мест</t>
  </si>
  <si>
    <t>Наличие лицензии для оказании данной услуги</t>
  </si>
  <si>
    <t>Качество услуг</t>
  </si>
  <si>
    <t>комплект</t>
  </si>
  <si>
    <t>Услуги по доработке системы информационной безопасности</t>
  </si>
  <si>
    <t>Конкурентный отбор</t>
  </si>
  <si>
    <t>45.34</t>
  </si>
  <si>
    <t xml:space="preserve">70.32.2 </t>
  </si>
  <si>
    <t xml:space="preserve">7020020 </t>
  </si>
  <si>
    <t>007</t>
  </si>
  <si>
    <t>Комплект работ</t>
  </si>
  <si>
    <t>72.6</t>
  </si>
  <si>
    <t>51.64.2</t>
  </si>
  <si>
    <t>3020193</t>
  </si>
  <si>
    <t>Штука</t>
  </si>
  <si>
    <t>В соответствии с документацие по закупке</t>
  </si>
  <si>
    <t xml:space="preserve">52.45.2 </t>
  </si>
  <si>
    <t xml:space="preserve">5239090 </t>
  </si>
  <si>
    <t>Запчасти для мелкого ремонта компьютерной техники: блоки питания</t>
  </si>
  <si>
    <t>В соотвествии со спецификацией</t>
  </si>
  <si>
    <t>Комплект</t>
  </si>
  <si>
    <t xml:space="preserve">Запчасти для мелкого ремонта компьютерной техники.  </t>
  </si>
  <si>
    <t xml:space="preserve">32.3   </t>
  </si>
  <si>
    <t>Требования указываются в закупочной документации</t>
  </si>
  <si>
    <t>Комплекс работ</t>
  </si>
  <si>
    <t>Сертифицированность</t>
  </si>
  <si>
    <t>Специфичность</t>
  </si>
  <si>
    <t>74.40</t>
  </si>
  <si>
    <t xml:space="preserve">7430020  </t>
  </si>
  <si>
    <t>В соотвествии с закупочной документацией</t>
  </si>
  <si>
    <t xml:space="preserve">7241000  </t>
  </si>
  <si>
    <t>64.20.3</t>
  </si>
  <si>
    <t>6420090</t>
  </si>
  <si>
    <t>6420019</t>
  </si>
  <si>
    <t>В соответствии с ТО</t>
  </si>
  <si>
    <t>В соответствии с ТЗ</t>
  </si>
  <si>
    <t>Наименование заказчика</t>
  </si>
  <si>
    <t>ЗАО " НПФ Сбербанка"</t>
  </si>
  <si>
    <t>Юридический адрес, телефон, электронная почта заказчика</t>
  </si>
  <si>
    <t>ИНН</t>
  </si>
  <si>
    <t>ОКАТО</t>
  </si>
  <si>
    <t>Наименование организации закупки</t>
  </si>
  <si>
    <t>115162, город Москва, улица Шаболовка 31 Г.</t>
  </si>
  <si>
    <t>ЗАО "Сбербанк -Автоматизированная система торгов"</t>
  </si>
  <si>
    <t>ПЛАН ЗАКУПКИ ТОВАРОВ, РАБОТ, УСЛУГ на 2014 год</t>
  </si>
  <si>
    <t>Способы закупок</t>
  </si>
  <si>
    <t>Сумма закупок</t>
  </si>
  <si>
    <t>Закупка у единственного источника/ МЕЛКАЯ закупка</t>
  </si>
  <si>
    <t>Закупка единственного поставщика</t>
  </si>
  <si>
    <t xml:space="preserve">закрытый </t>
  </si>
  <si>
    <t>Помещение общей площадью 15 кв.м (объект Аренды), расположенное по адресу: г. Екатеринбург, ул.Тверитина, д.34</t>
  </si>
  <si>
    <t>Аренда рабочего места общей площадью 2,4 кв.м (объект Аренды), расположенное по адресу: г. Хабаровск, ул.Гамарника, д.12</t>
  </si>
  <si>
    <t>Екатеринбург</t>
  </si>
  <si>
    <t>Хабаровск</t>
  </si>
  <si>
    <t>г. Воронеж</t>
  </si>
  <si>
    <t>г. Самара</t>
  </si>
  <si>
    <t>г. Нижний Новгород</t>
  </si>
  <si>
    <t>г. Ростов на Дону</t>
  </si>
  <si>
    <t>г. Ярославль</t>
  </si>
  <si>
    <t>до мая 2015</t>
  </si>
  <si>
    <t xml:space="preserve">до 2015 </t>
  </si>
  <si>
    <t>автопролонгпация навсегда</t>
  </si>
  <si>
    <t>празднование Нового Года</t>
  </si>
  <si>
    <t>задвоение</t>
  </si>
  <si>
    <t>представительские расходы  (цветы, открытки)</t>
  </si>
  <si>
    <t>Услуги по размещению и хранению документов в архивном хранилище</t>
  </si>
  <si>
    <t>до 2016 ГОДА</t>
  </si>
  <si>
    <t>Рассылка корреспонденции</t>
  </si>
  <si>
    <t>Расходы на мобильный интернет</t>
  </si>
  <si>
    <t>Автозапчасти, ремонт, техническое обслуживание</t>
  </si>
  <si>
    <t>КРАСНОГЯРСК</t>
  </si>
  <si>
    <t>до 17/06/2015</t>
  </si>
  <si>
    <t>с 22/06/2013 наступила очередная пролонгация на год</t>
  </si>
  <si>
    <t>действует до конца 2014 года</t>
  </si>
  <si>
    <t>действует до 31/12/2014</t>
  </si>
  <si>
    <t>Это СТАТУС</t>
  </si>
  <si>
    <t>Заключено в договорах ОТП</t>
  </si>
  <si>
    <t>Уже купили</t>
  </si>
  <si>
    <t>ОРИСАС</t>
  </si>
  <si>
    <t>Техподдержка CRM</t>
  </si>
  <si>
    <t>Серверное оборудование</t>
  </si>
  <si>
    <t>1С МСФО</t>
  </si>
  <si>
    <t>Абоненская плата за каналы связи</t>
  </si>
  <si>
    <t>Пуско-наладочные работы РЦОД</t>
  </si>
  <si>
    <t>Доработка 1С ИТАН</t>
  </si>
  <si>
    <t>Настройка отчетности системы учета изменений</t>
  </si>
  <si>
    <t xml:space="preserve"> </t>
  </si>
  <si>
    <t>В соответствии с конкурсной документацией</t>
  </si>
  <si>
    <t>70.20</t>
  </si>
  <si>
    <t>51.64</t>
  </si>
  <si>
    <t>Соответствие требованиям установленным конкурсной документацией</t>
  </si>
  <si>
    <t xml:space="preserve">Проведение Исполнителем на высоком профессиональном и техническом уровне мероприятия в соответствии с  Техническим заданием </t>
  </si>
  <si>
    <t>Оказание флористических, дизайнерских и транспортных услуг</t>
  </si>
  <si>
    <t>Услуги предоставляются Заказчику в объеме, указанном в бланке заказа</t>
  </si>
  <si>
    <t>ЗАО "НПФ Сбербанка"</t>
  </si>
  <si>
    <t>Сведения о начальной (максимальной цене договора(цене лота) (руб.)</t>
  </si>
  <si>
    <t xml:space="preserve"> Код по ОКВЭД</t>
  </si>
  <si>
    <t>Код по ОКДП</t>
  </si>
  <si>
    <t>Сентябрь 2014</t>
  </si>
  <si>
    <t>Декабрь 2014</t>
  </si>
  <si>
    <t>Октябрь 2014</t>
  </si>
  <si>
    <t>Сентябрь 2015</t>
  </si>
  <si>
    <t>Октябрь 2015</t>
  </si>
  <si>
    <t>Ноябрь 2014</t>
  </si>
  <si>
    <t>Телефон</t>
  </si>
  <si>
    <t>Юридический адрес</t>
  </si>
  <si>
    <t>Элетронная почта</t>
  </si>
  <si>
    <t>7 (495) 785-38-84</t>
  </si>
  <si>
    <t>info@npfsb.ru</t>
  </si>
  <si>
    <t>КПП</t>
  </si>
  <si>
    <t>Генеральный директор</t>
  </si>
  <si>
    <t>Г.В. Морозова</t>
  </si>
  <si>
    <t>(дата утверждения)</t>
  </si>
  <si>
    <t>Выполнение работ по доработке интернет-представительств сайта</t>
  </si>
  <si>
    <t>Август 2014</t>
  </si>
  <si>
    <t>Выполнение работ, связанных с нанесением символики Фонда на рекламно-сувенирную продукцию,</t>
  </si>
  <si>
    <t>64.11.12</t>
  </si>
  <si>
    <t>Оказание услуг по переводу денежных средств</t>
  </si>
  <si>
    <t>72.4</t>
  </si>
  <si>
    <t>Август 2015</t>
  </si>
  <si>
    <t>62.03.13</t>
  </si>
  <si>
    <t>Сопровождение программных продуктов АС ОПС и АС НПО</t>
  </si>
  <si>
    <t>Март 2015</t>
  </si>
  <si>
    <t xml:space="preserve">Право на использование Программного продукта на условиях простой (неисключительной) лицензии Kaspersky Total и Kasperskiy Secutity for Mail server Special Editioon </t>
  </si>
  <si>
    <t>22.15</t>
  </si>
  <si>
    <t>Разработка концепции плаката ОПС, творческой концепции годового календаря, верстка полос календаря</t>
  </si>
  <si>
    <t>22.2</t>
  </si>
  <si>
    <t>Изготовление рекламно-полиграфической продукции: квартального настенного и настольного календарей</t>
  </si>
  <si>
    <t>1 300 00,00</t>
  </si>
  <si>
    <t>открытая</t>
  </si>
  <si>
    <t xml:space="preserve">Приобретение подарочных комплектов "Девушка-Весна" </t>
  </si>
  <si>
    <t>839</t>
  </si>
  <si>
    <t>закупка у единственного источника</t>
  </si>
  <si>
    <t>_________________________________________</t>
  </si>
  <si>
    <t>Работы по нанесению символики Фонда на рекламно-сувенирную продукцию (флешки с годовым отчетом)</t>
  </si>
  <si>
    <t>Декабрь 2015</t>
  </si>
  <si>
    <t>Изготовление рекламно-информационных материалов</t>
  </si>
  <si>
    <t>Оказание информационных услуг с использованием экземпляров Системы КонсультантПлюс</t>
  </si>
  <si>
    <t>Программно-аппаратный комплекс «Сервер безопасности»</t>
  </si>
  <si>
    <t>Январь 2015</t>
  </si>
  <si>
    <t>Лицензии Appeon Developer Edition</t>
  </si>
  <si>
    <t>2 026,56 евро</t>
  </si>
  <si>
    <t>2 789,00 евро</t>
  </si>
  <si>
    <t>Поставка офисной техники и расходных материалов</t>
  </si>
  <si>
    <t>Поставка картриджей</t>
  </si>
  <si>
    <r>
      <t>22.2</t>
    </r>
    <r>
      <rPr>
        <sz val="9"/>
        <color theme="0"/>
        <rFont val="Calibri"/>
        <family val="2"/>
        <charset val="204"/>
        <scheme val="minor"/>
      </rPr>
      <t>.</t>
    </r>
  </si>
  <si>
    <t>Сертификат технической поддержки Renewal</t>
  </si>
  <si>
    <t>Лицензии ПО Microsoft</t>
  </si>
  <si>
    <t>74.4</t>
  </si>
  <si>
    <t xml:space="preserve"> 796</t>
  </si>
  <si>
    <t>Неисключительная сублицензия использования программ для ЭВМ (Searchinform)</t>
  </si>
  <si>
    <t>Аренда водоочистного оборудования</t>
  </si>
  <si>
    <t>71.34</t>
  </si>
  <si>
    <t>г. Красноярск</t>
  </si>
  <si>
    <t>Аренда нежилых помещений</t>
  </si>
  <si>
    <t>04</t>
  </si>
  <si>
    <t>Сопровождение баз данных 1С</t>
  </si>
  <si>
    <t>Поставка офисной бумаги</t>
  </si>
  <si>
    <t>51.18.21</t>
  </si>
  <si>
    <t>Август</t>
  </si>
  <si>
    <t>Сентябрь</t>
  </si>
  <si>
    <t>Октябрь</t>
  </si>
  <si>
    <t>Ноябрь</t>
  </si>
  <si>
    <t>Декабрь</t>
  </si>
  <si>
    <t>Оказание услуг по организации и проведению мероприятия Тимбилдинг</t>
  </si>
  <si>
    <t>Услуги по проведению специальной оценки условия труда</t>
  </si>
  <si>
    <t>Не включены: изменение тарифов смс рассылки (комфортел); изменение доп согл 1 договора на разработку дизайн макетов (ЗАО БДДО на 2 751 760,00)</t>
  </si>
  <si>
    <t>Аренда нежилого помещения</t>
  </si>
  <si>
    <t>Нижний Новгород</t>
  </si>
  <si>
    <r>
      <t>002</t>
    </r>
    <r>
      <rPr>
        <sz val="9"/>
        <color theme="0"/>
        <rFont val="Calibri"/>
        <family val="2"/>
        <charset val="204"/>
        <scheme val="minor"/>
      </rPr>
      <t>.</t>
    </r>
  </si>
  <si>
    <t>Закупка рекламной продукции</t>
  </si>
  <si>
    <t xml:space="preserve">Услуги по проведению рекламной кампании </t>
  </si>
  <si>
    <t xml:space="preserve">Закупка сувенирной продукции </t>
  </si>
  <si>
    <t>ПРИЛОЖЕНИЕ 1 к Приказу                                                                       от                              №</t>
  </si>
  <si>
    <t>ПЛАН ЗАКУПКИ ТОВАРОВ, РАБОТ, УСЛУГ на 3-4 квартал  2014 года</t>
  </si>
  <si>
    <t>Разработка Дизайн макетов</t>
  </si>
  <si>
    <t>002.</t>
  </si>
  <si>
    <t>Предоставление прав на использование изображений</t>
  </si>
  <si>
    <t>72.60</t>
  </si>
  <si>
    <t>74.84</t>
  </si>
  <si>
    <t>Лицензии технической поддержки программного комплекса CRM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</si>
</sst>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2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6" tint="0.7999816888943144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219">
    <xf numFmtId="0" fontId="0" fillId="0" borderId="0" xfId="0"/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43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3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3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43" fontId="6" fillId="0" borderId="0" xfId="0" applyNumberFormat="1" applyFont="1" applyAlignment="1">
      <alignment horizontal="left"/>
    </xf>
    <xf numFmtId="0" fontId="6" fillId="3" borderId="3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43" fontId="6" fillId="4" borderId="1" xfId="0" applyNumberFormat="1" applyFont="1" applyFill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43" fontId="6" fillId="5" borderId="1" xfId="0" applyNumberFormat="1" applyFont="1" applyFill="1" applyBorder="1" applyAlignment="1">
      <alignment horizontal="center"/>
    </xf>
    <xf numFmtId="0" fontId="8" fillId="2" borderId="1" xfId="3" applyNumberFormat="1" applyFont="1" applyFill="1" applyBorder="1" applyAlignment="1">
      <alignment horizontal="center" vertical="top"/>
    </xf>
    <xf numFmtId="0" fontId="8" fillId="2" borderId="1" xfId="3" applyNumberFormat="1" applyFont="1" applyFill="1" applyBorder="1" applyAlignment="1">
      <alignment horizontal="center" vertical="top" wrapText="1"/>
    </xf>
    <xf numFmtId="0" fontId="8" fillId="0" borderId="1" xfId="3" applyNumberFormat="1" applyFont="1" applyBorder="1" applyAlignment="1">
      <alignment horizontal="center" vertical="top"/>
    </xf>
    <xf numFmtId="0" fontId="9" fillId="2" borderId="1" xfId="3" applyNumberFormat="1" applyFont="1" applyFill="1" applyBorder="1" applyAlignment="1">
      <alignment horizontal="center" vertical="top"/>
    </xf>
    <xf numFmtId="0" fontId="10" fillId="2" borderId="1" xfId="3" applyNumberFormat="1" applyFont="1" applyFill="1" applyBorder="1" applyAlignment="1">
      <alignment horizontal="center" vertical="top"/>
    </xf>
    <xf numFmtId="43" fontId="8" fillId="2" borderId="1" xfId="3" applyNumberFormat="1" applyFont="1" applyFill="1" applyBorder="1" applyAlignment="1">
      <alignment horizontal="center" vertical="top"/>
    </xf>
    <xf numFmtId="43" fontId="6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wrapText="1"/>
    </xf>
    <xf numFmtId="0" fontId="6" fillId="3" borderId="3" xfId="0" applyFont="1" applyFill="1" applyBorder="1" applyAlignment="1"/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6" fillId="3" borderId="3" xfId="0" applyFont="1" applyFill="1" applyBorder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0" fontId="6" fillId="4" borderId="3" xfId="0" applyFont="1" applyFill="1" applyBorder="1" applyAlignment="1"/>
    <xf numFmtId="0" fontId="6" fillId="4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6" fillId="0" borderId="3" xfId="0" applyFont="1" applyBorder="1" applyAlignment="1"/>
    <xf numFmtId="0" fontId="6" fillId="4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/>
    </xf>
    <xf numFmtId="0" fontId="8" fillId="2" borderId="1" xfId="3" applyNumberFormat="1" applyFont="1" applyFill="1" applyBorder="1" applyAlignment="1">
      <alignment vertical="top" wrapText="1"/>
    </xf>
    <xf numFmtId="0" fontId="8" fillId="0" borderId="1" xfId="3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0" fillId="2" borderId="1" xfId="3" applyNumberFormat="1" applyFont="1" applyFill="1" applyBorder="1" applyAlignment="1">
      <alignment vertical="top" wrapText="1"/>
    </xf>
    <xf numFmtId="43" fontId="8" fillId="0" borderId="1" xfId="0" applyNumberFormat="1" applyFont="1" applyBorder="1" applyAlignment="1">
      <alignment horizontal="center"/>
    </xf>
    <xf numFmtId="0" fontId="6" fillId="5" borderId="3" xfId="0" applyFont="1" applyFill="1" applyBorder="1" applyAlignment="1"/>
    <xf numFmtId="0" fontId="6" fillId="5" borderId="1" xfId="0" applyFont="1" applyFill="1" applyBorder="1" applyAlignment="1">
      <alignment wrapText="1"/>
    </xf>
    <xf numFmtId="43" fontId="6" fillId="5" borderId="1" xfId="0" applyNumberFormat="1" applyFont="1" applyFill="1" applyBorder="1" applyAlignment="1">
      <alignment horizontal="center" wrapText="1"/>
    </xf>
    <xf numFmtId="43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6" borderId="0" xfId="0" applyFont="1" applyFill="1" applyAlignment="1">
      <alignment wrapText="1"/>
    </xf>
    <xf numFmtId="164" fontId="6" fillId="6" borderId="1" xfId="1" applyNumberFormat="1" applyFont="1" applyFill="1" applyBorder="1" applyAlignment="1">
      <alignment wrapText="1"/>
    </xf>
    <xf numFmtId="0" fontId="10" fillId="6" borderId="1" xfId="3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9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3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3" fontId="6" fillId="0" borderId="1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wrapText="1"/>
    </xf>
    <xf numFmtId="3" fontId="20" fillId="0" borderId="0" xfId="0" applyNumberFormat="1" applyFont="1" applyBorder="1" applyAlignment="1">
      <alignment vertical="top"/>
    </xf>
    <xf numFmtId="0" fontId="6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23" fillId="0" borderId="4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/>
    </xf>
    <xf numFmtId="0" fontId="23" fillId="0" borderId="3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9" fillId="0" borderId="4" xfId="4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3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3" fontId="11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6" fillId="6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_Лист1" xfId="3"/>
    <cellStyle name="Финансовый 10 2" xfId="1"/>
    <cellStyle name="Финансовый 10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pfsb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84"/>
  <sheetViews>
    <sheetView tabSelected="1" view="pageBreakPreview" topLeftCell="A61" zoomScale="120" zoomScaleNormal="130" zoomScaleSheetLayoutView="120" workbookViewId="0">
      <selection activeCell="I68" sqref="I68"/>
    </sheetView>
  </sheetViews>
  <sheetFormatPr defaultRowHeight="12" x14ac:dyDescent="0.2"/>
  <cols>
    <col min="1" max="1" width="3.7109375" style="85" customWidth="1"/>
    <col min="2" max="2" width="7.5703125" style="24" customWidth="1"/>
    <col min="3" max="3" width="8.5703125" style="24" customWidth="1"/>
    <col min="4" max="4" width="19.7109375" style="83" customWidth="1"/>
    <col min="5" max="5" width="20.5703125" style="83" customWidth="1"/>
    <col min="6" max="6" width="5.85546875" style="83" customWidth="1"/>
    <col min="7" max="7" width="7.85546875" style="83" customWidth="1"/>
    <col min="8" max="8" width="14.140625" style="83" customWidth="1"/>
    <col min="9" max="9" width="7.42578125" style="83" customWidth="1"/>
    <col min="10" max="10" width="11.28515625" style="83" customWidth="1"/>
    <col min="11" max="11" width="13.140625" style="91" customWidth="1"/>
    <col min="12" max="12" width="13.5703125" style="83" customWidth="1"/>
    <col min="13" max="14" width="12.7109375" style="83" customWidth="1"/>
    <col min="15" max="15" width="8.28515625" style="85" customWidth="1"/>
    <col min="16" max="16" width="8.85546875" style="85" customWidth="1"/>
    <col min="17" max="17" width="9.140625" style="85"/>
    <col min="18" max="18" width="11.28515625" style="85" bestFit="1" customWidth="1"/>
    <col min="19" max="16384" width="9.140625" style="85"/>
  </cols>
  <sheetData>
    <row r="2" spans="1:18" ht="0.75" customHeight="1" x14ac:dyDescent="0.2"/>
    <row r="3" spans="1:18" ht="15" customHeight="1" x14ac:dyDescent="0.2">
      <c r="B3" s="130"/>
      <c r="C3" s="130"/>
      <c r="M3" s="144" t="s">
        <v>489</v>
      </c>
      <c r="N3" s="145"/>
      <c r="O3" s="145"/>
      <c r="P3" s="145"/>
    </row>
    <row r="4" spans="1:18" ht="26.25" customHeight="1" x14ac:dyDescent="0.2">
      <c r="B4" s="130"/>
      <c r="C4" s="130"/>
      <c r="M4" s="145"/>
      <c r="N4" s="145"/>
      <c r="O4" s="145"/>
      <c r="P4" s="145"/>
    </row>
    <row r="5" spans="1:18" ht="24.75" customHeight="1" x14ac:dyDescent="0.2">
      <c r="A5" s="150" t="s">
        <v>490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  <c r="N5" s="151"/>
      <c r="O5" s="151"/>
      <c r="P5" s="151"/>
    </row>
    <row r="6" spans="1:18" ht="28.5" customHeight="1" x14ac:dyDescent="0.25">
      <c r="A6" s="146" t="s">
        <v>352</v>
      </c>
      <c r="B6" s="146"/>
      <c r="C6" s="146"/>
      <c r="D6" s="167" t="s">
        <v>353</v>
      </c>
      <c r="E6" s="168"/>
    </row>
    <row r="7" spans="1:18" ht="35.25" customHeight="1" x14ac:dyDescent="0.25">
      <c r="A7" s="146" t="s">
        <v>421</v>
      </c>
      <c r="B7" s="146"/>
      <c r="C7" s="146"/>
      <c r="D7" s="165" t="s">
        <v>358</v>
      </c>
      <c r="E7" s="166"/>
      <c r="J7" s="131"/>
    </row>
    <row r="8" spans="1:18" ht="15" customHeight="1" x14ac:dyDescent="0.25">
      <c r="A8" s="156" t="s">
        <v>420</v>
      </c>
      <c r="B8" s="157"/>
      <c r="C8" s="158"/>
      <c r="D8" s="159" t="s">
        <v>423</v>
      </c>
      <c r="E8" s="160"/>
    </row>
    <row r="9" spans="1:18" ht="15" customHeight="1" x14ac:dyDescent="0.25">
      <c r="A9" s="156" t="s">
        <v>422</v>
      </c>
      <c r="B9" s="157"/>
      <c r="C9" s="158"/>
      <c r="D9" s="161" t="s">
        <v>424</v>
      </c>
      <c r="E9" s="160"/>
    </row>
    <row r="10" spans="1:18" ht="15" x14ac:dyDescent="0.25">
      <c r="A10" s="146" t="s">
        <v>355</v>
      </c>
      <c r="B10" s="146"/>
      <c r="C10" s="146"/>
      <c r="D10" s="165">
        <v>7725352740</v>
      </c>
      <c r="E10" s="166"/>
      <c r="N10" s="85"/>
    </row>
    <row r="11" spans="1:18" ht="15" x14ac:dyDescent="0.25">
      <c r="A11" s="162" t="s">
        <v>425</v>
      </c>
      <c r="B11" s="163"/>
      <c r="C11" s="164"/>
      <c r="D11" s="159">
        <v>772501001</v>
      </c>
      <c r="E11" s="160"/>
      <c r="N11" s="85"/>
    </row>
    <row r="12" spans="1:18" ht="15" x14ac:dyDescent="0.25">
      <c r="A12" s="146" t="s">
        <v>356</v>
      </c>
      <c r="B12" s="146"/>
      <c r="C12" s="146"/>
      <c r="D12" s="165">
        <v>4529561000</v>
      </c>
      <c r="E12" s="166"/>
      <c r="N12" s="85"/>
    </row>
    <row r="13" spans="1:18" ht="12.75" customHeight="1" x14ac:dyDescent="0.25">
      <c r="A13" s="178"/>
      <c r="B13" s="178"/>
      <c r="C13" s="178"/>
      <c r="D13" s="179"/>
      <c r="E13" s="180"/>
      <c r="N13" s="85"/>
      <c r="P13" s="86"/>
    </row>
    <row r="14" spans="1:18" ht="12" customHeight="1" x14ac:dyDescent="0.2">
      <c r="A14" s="152" t="s">
        <v>185</v>
      </c>
      <c r="B14" s="152" t="s">
        <v>412</v>
      </c>
      <c r="C14" s="152" t="s">
        <v>413</v>
      </c>
      <c r="D14" s="169" t="s">
        <v>187</v>
      </c>
      <c r="E14" s="169" t="s">
        <v>188</v>
      </c>
      <c r="F14" s="155" t="s">
        <v>189</v>
      </c>
      <c r="G14" s="155"/>
      <c r="H14" s="183" t="s">
        <v>192</v>
      </c>
      <c r="I14" s="171" t="s">
        <v>193</v>
      </c>
      <c r="J14" s="172"/>
      <c r="K14" s="181" t="s">
        <v>411</v>
      </c>
      <c r="L14" s="171" t="s">
        <v>196</v>
      </c>
      <c r="M14" s="172"/>
      <c r="N14" s="183" t="s">
        <v>199</v>
      </c>
      <c r="O14" s="171" t="s">
        <v>200</v>
      </c>
      <c r="P14" s="172"/>
      <c r="Q14" s="92"/>
      <c r="R14" s="92"/>
    </row>
    <row r="15" spans="1:18" ht="48" customHeight="1" x14ac:dyDescent="0.2">
      <c r="A15" s="153"/>
      <c r="B15" s="153"/>
      <c r="C15" s="153"/>
      <c r="D15" s="182"/>
      <c r="E15" s="182"/>
      <c r="F15" s="169" t="s">
        <v>190</v>
      </c>
      <c r="G15" s="169" t="s">
        <v>191</v>
      </c>
      <c r="H15" s="182"/>
      <c r="I15" s="173"/>
      <c r="J15" s="174"/>
      <c r="K15" s="182"/>
      <c r="L15" s="173"/>
      <c r="M15" s="174"/>
      <c r="N15" s="182"/>
      <c r="O15" s="173"/>
      <c r="P15" s="174"/>
      <c r="Q15" s="92"/>
      <c r="R15" s="92"/>
    </row>
    <row r="16" spans="1:18" ht="15" customHeight="1" x14ac:dyDescent="0.2">
      <c r="A16" s="153"/>
      <c r="B16" s="153"/>
      <c r="C16" s="153"/>
      <c r="D16" s="182"/>
      <c r="E16" s="182"/>
      <c r="F16" s="182"/>
      <c r="G16" s="182"/>
      <c r="H16" s="182"/>
      <c r="I16" s="169" t="s">
        <v>194</v>
      </c>
      <c r="J16" s="169" t="s">
        <v>191</v>
      </c>
      <c r="K16" s="182"/>
      <c r="L16" s="183" t="s">
        <v>197</v>
      </c>
      <c r="M16" s="183" t="s">
        <v>198</v>
      </c>
      <c r="N16" s="182"/>
      <c r="O16" s="183" t="s">
        <v>201</v>
      </c>
      <c r="P16" s="183" t="s">
        <v>202</v>
      </c>
      <c r="Q16" s="92"/>
      <c r="R16" s="92"/>
    </row>
    <row r="17" spans="1:35" ht="51" customHeight="1" x14ac:dyDescent="0.2">
      <c r="A17" s="154"/>
      <c r="B17" s="154"/>
      <c r="C17" s="154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92"/>
      <c r="R17" s="92"/>
    </row>
    <row r="18" spans="1:35" ht="15.75" customHeight="1" x14ac:dyDescent="0.2">
      <c r="A18" s="93">
        <v>1</v>
      </c>
      <c r="B18" s="94">
        <v>2</v>
      </c>
      <c r="C18" s="94">
        <v>3</v>
      </c>
      <c r="D18" s="94">
        <v>4</v>
      </c>
      <c r="E18" s="94">
        <v>5</v>
      </c>
      <c r="F18" s="94">
        <v>6</v>
      </c>
      <c r="G18" s="94">
        <v>7</v>
      </c>
      <c r="H18" s="94">
        <v>8</v>
      </c>
      <c r="I18" s="94">
        <v>9</v>
      </c>
      <c r="J18" s="94">
        <v>10</v>
      </c>
      <c r="K18" s="94">
        <v>11</v>
      </c>
      <c r="L18" s="94">
        <v>12</v>
      </c>
      <c r="M18" s="94">
        <v>13</v>
      </c>
      <c r="N18" s="94">
        <v>14</v>
      </c>
      <c r="O18" s="94">
        <v>15</v>
      </c>
      <c r="P18" s="94">
        <v>16</v>
      </c>
      <c r="Q18" s="92"/>
      <c r="R18" s="92"/>
    </row>
    <row r="19" spans="1:35" ht="15.75" customHeight="1" x14ac:dyDescent="0.2">
      <c r="A19" s="175" t="s">
        <v>475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7"/>
      <c r="Q19" s="92"/>
      <c r="R19" s="92"/>
    </row>
    <row r="20" spans="1:35" ht="36" x14ac:dyDescent="0.2">
      <c r="A20" s="93">
        <v>1</v>
      </c>
      <c r="B20" s="93" t="s">
        <v>434</v>
      </c>
      <c r="C20" s="93">
        <v>7210060</v>
      </c>
      <c r="D20" s="109" t="s">
        <v>429</v>
      </c>
      <c r="E20" s="109" t="s">
        <v>429</v>
      </c>
      <c r="F20" s="93" t="s">
        <v>206</v>
      </c>
      <c r="G20" s="93" t="s">
        <v>207</v>
      </c>
      <c r="H20" s="109" t="s">
        <v>403</v>
      </c>
      <c r="I20" s="93">
        <v>452</v>
      </c>
      <c r="J20" s="93" t="s">
        <v>240</v>
      </c>
      <c r="K20" s="113">
        <v>677556</v>
      </c>
      <c r="L20" s="93" t="s">
        <v>430</v>
      </c>
      <c r="M20" s="102" t="s">
        <v>414</v>
      </c>
      <c r="N20" s="93" t="s">
        <v>289</v>
      </c>
      <c r="O20" s="93"/>
      <c r="P20" s="93" t="s">
        <v>214</v>
      </c>
      <c r="Q20" s="92"/>
      <c r="R20" s="92"/>
      <c r="S20" s="114"/>
      <c r="T20" s="114"/>
      <c r="U20" s="114"/>
      <c r="V20" s="114"/>
      <c r="W20" s="114"/>
    </row>
    <row r="21" spans="1:35" ht="60" x14ac:dyDescent="0.2">
      <c r="A21" s="93">
        <v>2</v>
      </c>
      <c r="B21" s="93" t="s">
        <v>343</v>
      </c>
      <c r="C21" s="93">
        <v>2221450</v>
      </c>
      <c r="D21" s="109" t="s">
        <v>431</v>
      </c>
      <c r="E21" s="109" t="s">
        <v>431</v>
      </c>
      <c r="F21" s="93" t="s">
        <v>206</v>
      </c>
      <c r="G21" s="93" t="s">
        <v>207</v>
      </c>
      <c r="H21" s="109" t="s">
        <v>403</v>
      </c>
      <c r="I21" s="93">
        <v>452</v>
      </c>
      <c r="J21" s="93" t="s">
        <v>240</v>
      </c>
      <c r="K21" s="113">
        <v>1250448.07</v>
      </c>
      <c r="L21" s="93" t="s">
        <v>430</v>
      </c>
      <c r="M21" s="93" t="s">
        <v>414</v>
      </c>
      <c r="N21" s="93" t="s">
        <v>289</v>
      </c>
      <c r="O21" s="93"/>
      <c r="P21" s="93" t="s">
        <v>214</v>
      </c>
      <c r="Q21" s="92"/>
      <c r="R21" s="92"/>
      <c r="S21" s="114"/>
      <c r="T21" s="114"/>
      <c r="U21" s="114"/>
      <c r="V21" s="114"/>
      <c r="W21" s="114"/>
    </row>
    <row r="22" spans="1:35" ht="36" x14ac:dyDescent="0.2">
      <c r="A22" s="93">
        <v>3</v>
      </c>
      <c r="B22" s="93" t="s">
        <v>432</v>
      </c>
      <c r="C22" s="93">
        <v>6512109</v>
      </c>
      <c r="D22" s="109" t="s">
        <v>433</v>
      </c>
      <c r="E22" s="109" t="s">
        <v>433</v>
      </c>
      <c r="F22" s="93" t="s">
        <v>206</v>
      </c>
      <c r="G22" s="93" t="s">
        <v>207</v>
      </c>
      <c r="H22" s="109" t="s">
        <v>403</v>
      </c>
      <c r="I22" s="93">
        <v>452</v>
      </c>
      <c r="J22" s="93" t="s">
        <v>240</v>
      </c>
      <c r="K22" s="113">
        <v>1775000</v>
      </c>
      <c r="L22" s="93" t="s">
        <v>430</v>
      </c>
      <c r="M22" s="93" t="s">
        <v>415</v>
      </c>
      <c r="N22" s="93" t="s">
        <v>289</v>
      </c>
      <c r="O22" s="93"/>
      <c r="P22" s="93" t="s">
        <v>214</v>
      </c>
      <c r="Q22" s="92"/>
      <c r="R22" s="92"/>
      <c r="S22" s="114"/>
      <c r="T22" s="114"/>
      <c r="U22" s="114"/>
      <c r="V22" s="114"/>
      <c r="W22" s="114"/>
    </row>
    <row r="23" spans="1:35" ht="15.75" customHeight="1" x14ac:dyDescent="0.2">
      <c r="A23" s="175" t="s">
        <v>476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92"/>
      <c r="R23" s="92"/>
    </row>
    <row r="24" spans="1:35" ht="48" x14ac:dyDescent="0.2">
      <c r="A24" s="93">
        <v>4</v>
      </c>
      <c r="B24" s="93" t="s">
        <v>261</v>
      </c>
      <c r="C24" s="93" t="s">
        <v>262</v>
      </c>
      <c r="D24" s="112" t="s">
        <v>408</v>
      </c>
      <c r="E24" s="112" t="s">
        <v>409</v>
      </c>
      <c r="F24" s="93" t="s">
        <v>244</v>
      </c>
      <c r="G24" s="93" t="s">
        <v>245</v>
      </c>
      <c r="H24" s="93" t="s">
        <v>403</v>
      </c>
      <c r="I24" s="93">
        <v>452</v>
      </c>
      <c r="J24" s="93" t="s">
        <v>240</v>
      </c>
      <c r="K24" s="95">
        <v>150000</v>
      </c>
      <c r="L24" s="96" t="s">
        <v>414</v>
      </c>
      <c r="M24" s="96" t="s">
        <v>417</v>
      </c>
      <c r="N24" s="97" t="s">
        <v>288</v>
      </c>
      <c r="O24" s="93" t="s">
        <v>213</v>
      </c>
      <c r="P24" s="93"/>
      <c r="Q24" s="92"/>
      <c r="R24" s="92"/>
    </row>
    <row r="25" spans="1:35" s="90" customFormat="1" ht="48" x14ac:dyDescent="0.2">
      <c r="A25" s="93">
        <v>5</v>
      </c>
      <c r="B25" s="97" t="s">
        <v>404</v>
      </c>
      <c r="C25" s="97">
        <v>7010000</v>
      </c>
      <c r="D25" s="121" t="s">
        <v>307</v>
      </c>
      <c r="E25" s="121" t="s">
        <v>339</v>
      </c>
      <c r="F25" s="97" t="s">
        <v>244</v>
      </c>
      <c r="G25" s="97" t="s">
        <v>245</v>
      </c>
      <c r="H25" s="97" t="s">
        <v>403</v>
      </c>
      <c r="I25" s="97">
        <v>604</v>
      </c>
      <c r="J25" s="97" t="s">
        <v>373</v>
      </c>
      <c r="K25" s="99">
        <v>220000</v>
      </c>
      <c r="L25" s="100" t="s">
        <v>414</v>
      </c>
      <c r="M25" s="100" t="s">
        <v>435</v>
      </c>
      <c r="N25" s="101" t="s">
        <v>289</v>
      </c>
      <c r="O25" s="97"/>
      <c r="P25" s="97" t="s">
        <v>214</v>
      </c>
      <c r="Q25" s="104"/>
      <c r="R25" s="104"/>
    </row>
    <row r="26" spans="1:35" s="84" customFormat="1" ht="60" x14ac:dyDescent="0.2">
      <c r="A26" s="93">
        <v>6</v>
      </c>
      <c r="B26" s="93" t="s">
        <v>343</v>
      </c>
      <c r="C26" s="93">
        <v>2221450</v>
      </c>
      <c r="D26" s="109" t="s">
        <v>431</v>
      </c>
      <c r="E26" s="109" t="s">
        <v>431</v>
      </c>
      <c r="F26" s="93" t="s">
        <v>206</v>
      </c>
      <c r="G26" s="93" t="s">
        <v>207</v>
      </c>
      <c r="H26" s="93" t="s">
        <v>403</v>
      </c>
      <c r="I26" s="93">
        <v>452</v>
      </c>
      <c r="J26" s="93" t="s">
        <v>240</v>
      </c>
      <c r="K26" s="95">
        <v>1450925</v>
      </c>
      <c r="L26" s="96" t="s">
        <v>414</v>
      </c>
      <c r="M26" s="96" t="s">
        <v>416</v>
      </c>
      <c r="N26" s="93" t="s">
        <v>289</v>
      </c>
      <c r="O26" s="93"/>
      <c r="P26" s="93" t="s">
        <v>214</v>
      </c>
      <c r="Q26" s="92"/>
      <c r="R26" s="92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</row>
    <row r="27" spans="1:35" s="84" customFormat="1" ht="48" x14ac:dyDescent="0.2">
      <c r="A27" s="93">
        <v>7</v>
      </c>
      <c r="B27" s="98" t="s">
        <v>436</v>
      </c>
      <c r="C27" s="98">
        <v>7230010</v>
      </c>
      <c r="D27" s="112" t="s">
        <v>437</v>
      </c>
      <c r="E27" s="112" t="s">
        <v>437</v>
      </c>
      <c r="F27" s="93" t="s">
        <v>206</v>
      </c>
      <c r="G27" s="93" t="s">
        <v>207</v>
      </c>
      <c r="H27" s="93" t="s">
        <v>403</v>
      </c>
      <c r="I27" s="93">
        <v>452</v>
      </c>
      <c r="J27" s="93" t="s">
        <v>240</v>
      </c>
      <c r="K27" s="95">
        <v>2015612.28</v>
      </c>
      <c r="L27" s="102" t="s">
        <v>414</v>
      </c>
      <c r="M27" s="102" t="s">
        <v>414</v>
      </c>
      <c r="N27" s="93" t="s">
        <v>289</v>
      </c>
      <c r="O27" s="93"/>
      <c r="P27" s="93" t="s">
        <v>214</v>
      </c>
      <c r="Q27" s="92"/>
      <c r="R27" s="92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</row>
    <row r="28" spans="1:35" s="84" customFormat="1" ht="12.75" x14ac:dyDescent="0.2">
      <c r="A28" s="175" t="s">
        <v>477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  <c r="Q28" s="92"/>
      <c r="R28" s="92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</row>
    <row r="29" spans="1:35" s="103" customFormat="1" ht="48" x14ac:dyDescent="0.2">
      <c r="A29" s="93">
        <v>8</v>
      </c>
      <c r="B29" s="93" t="s">
        <v>315</v>
      </c>
      <c r="C29" s="93">
        <v>7423050</v>
      </c>
      <c r="D29" s="109" t="s">
        <v>481</v>
      </c>
      <c r="E29" s="111" t="s">
        <v>339</v>
      </c>
      <c r="F29" s="93" t="s">
        <v>206</v>
      </c>
      <c r="G29" s="93" t="s">
        <v>207</v>
      </c>
      <c r="H29" s="93" t="s">
        <v>403</v>
      </c>
      <c r="I29" s="93">
        <v>452</v>
      </c>
      <c r="J29" s="93" t="s">
        <v>240</v>
      </c>
      <c r="K29" s="99">
        <v>280000</v>
      </c>
      <c r="L29" s="100" t="s">
        <v>416</v>
      </c>
      <c r="M29" s="96" t="s">
        <v>417</v>
      </c>
      <c r="N29" s="93" t="s">
        <v>292</v>
      </c>
      <c r="O29" s="93" t="s">
        <v>213</v>
      </c>
      <c r="P29" s="93"/>
      <c r="Q29" s="92"/>
      <c r="R29" s="92"/>
    </row>
    <row r="30" spans="1:35" ht="61.5" customHeight="1" x14ac:dyDescent="0.2">
      <c r="A30" s="93">
        <v>9</v>
      </c>
      <c r="B30" s="93" t="s">
        <v>440</v>
      </c>
      <c r="C30" s="93">
        <v>2211240</v>
      </c>
      <c r="D30" s="109" t="s">
        <v>441</v>
      </c>
      <c r="E30" s="109" t="s">
        <v>339</v>
      </c>
      <c r="F30" s="122" t="s">
        <v>206</v>
      </c>
      <c r="G30" s="120" t="s">
        <v>207</v>
      </c>
      <c r="H30" s="93" t="s">
        <v>403</v>
      </c>
      <c r="I30" s="93">
        <v>452</v>
      </c>
      <c r="J30" s="93" t="s">
        <v>240</v>
      </c>
      <c r="K30" s="123">
        <v>440040</v>
      </c>
      <c r="L30" s="122" t="s">
        <v>416</v>
      </c>
      <c r="M30" s="122" t="s">
        <v>416</v>
      </c>
      <c r="N30" s="93" t="s">
        <v>289</v>
      </c>
      <c r="O30" s="120"/>
      <c r="P30" s="120" t="s">
        <v>209</v>
      </c>
    </row>
    <row r="31" spans="1:35" ht="63.75" customHeight="1" x14ac:dyDescent="0.2">
      <c r="A31" s="93">
        <v>10</v>
      </c>
      <c r="B31" s="96" t="s">
        <v>442</v>
      </c>
      <c r="C31" s="93">
        <v>2200000</v>
      </c>
      <c r="D31" s="109" t="s">
        <v>443</v>
      </c>
      <c r="E31" s="109" t="s">
        <v>339</v>
      </c>
      <c r="F31" s="122" t="s">
        <v>325</v>
      </c>
      <c r="G31" s="93" t="s">
        <v>340</v>
      </c>
      <c r="H31" s="93" t="s">
        <v>403</v>
      </c>
      <c r="I31" s="93">
        <v>452</v>
      </c>
      <c r="J31" s="93" t="s">
        <v>240</v>
      </c>
      <c r="K31" s="124" t="s">
        <v>444</v>
      </c>
      <c r="L31" s="96" t="s">
        <v>416</v>
      </c>
      <c r="M31" s="96" t="s">
        <v>415</v>
      </c>
      <c r="N31" s="93" t="s">
        <v>288</v>
      </c>
      <c r="O31" s="93" t="s">
        <v>445</v>
      </c>
      <c r="P31" s="120"/>
    </row>
    <row r="32" spans="1:35" ht="36.75" customHeight="1" x14ac:dyDescent="0.2">
      <c r="A32" s="93">
        <v>11</v>
      </c>
      <c r="B32" s="93" t="s">
        <v>343</v>
      </c>
      <c r="C32" s="93">
        <v>2221450</v>
      </c>
      <c r="D32" s="109" t="s">
        <v>446</v>
      </c>
      <c r="E32" s="109" t="s">
        <v>339</v>
      </c>
      <c r="F32" s="122" t="s">
        <v>447</v>
      </c>
      <c r="G32" s="120" t="s">
        <v>336</v>
      </c>
      <c r="H32" s="93" t="s">
        <v>403</v>
      </c>
      <c r="I32" s="93">
        <v>452</v>
      </c>
      <c r="J32" s="93" t="s">
        <v>240</v>
      </c>
      <c r="K32" s="124">
        <v>700000</v>
      </c>
      <c r="L32" s="96" t="s">
        <v>416</v>
      </c>
      <c r="M32" s="96" t="s">
        <v>415</v>
      </c>
      <c r="N32" s="93" t="s">
        <v>448</v>
      </c>
      <c r="O32" s="93"/>
      <c r="P32" s="120" t="s">
        <v>209</v>
      </c>
    </row>
    <row r="33" spans="1:35" ht="60" x14ac:dyDescent="0.2">
      <c r="A33" s="93">
        <v>12</v>
      </c>
      <c r="B33" s="93" t="s">
        <v>343</v>
      </c>
      <c r="C33" s="93">
        <v>2221450</v>
      </c>
      <c r="D33" s="109" t="s">
        <v>450</v>
      </c>
      <c r="E33" s="109" t="s">
        <v>339</v>
      </c>
      <c r="F33" s="122" t="s">
        <v>447</v>
      </c>
      <c r="G33" s="120" t="s">
        <v>336</v>
      </c>
      <c r="H33" s="93" t="s">
        <v>403</v>
      </c>
      <c r="I33" s="93">
        <v>452</v>
      </c>
      <c r="J33" s="93" t="s">
        <v>240</v>
      </c>
      <c r="K33" s="124">
        <v>197400</v>
      </c>
      <c r="L33" s="96" t="s">
        <v>416</v>
      </c>
      <c r="M33" s="96" t="s">
        <v>419</v>
      </c>
      <c r="N33" s="93" t="s">
        <v>289</v>
      </c>
      <c r="O33" s="93"/>
      <c r="P33" s="120" t="s">
        <v>209</v>
      </c>
    </row>
    <row r="34" spans="1:35" ht="48" x14ac:dyDescent="0.2">
      <c r="A34" s="93">
        <v>13</v>
      </c>
      <c r="B34" s="93" t="s">
        <v>404</v>
      </c>
      <c r="C34" s="93">
        <v>7010000</v>
      </c>
      <c r="D34" s="109" t="s">
        <v>307</v>
      </c>
      <c r="E34" s="109" t="s">
        <v>339</v>
      </c>
      <c r="F34" s="93" t="s">
        <v>244</v>
      </c>
      <c r="G34" s="93" t="s">
        <v>245</v>
      </c>
      <c r="H34" s="93" t="s">
        <v>403</v>
      </c>
      <c r="I34" s="93">
        <v>364</v>
      </c>
      <c r="J34" s="93" t="s">
        <v>371</v>
      </c>
      <c r="K34" s="99">
        <v>142780</v>
      </c>
      <c r="L34" s="96" t="s">
        <v>416</v>
      </c>
      <c r="M34" s="96" t="s">
        <v>418</v>
      </c>
      <c r="N34" s="101" t="s">
        <v>289</v>
      </c>
      <c r="O34" s="93"/>
      <c r="P34" s="93" t="s">
        <v>214</v>
      </c>
      <c r="Q34" s="92"/>
      <c r="R34" s="92"/>
    </row>
    <row r="35" spans="1:35" s="84" customFormat="1" ht="12.75" x14ac:dyDescent="0.2">
      <c r="A35" s="175" t="s">
        <v>478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7"/>
      <c r="Q35" s="92"/>
      <c r="R35" s="92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</row>
    <row r="36" spans="1:35" ht="96" x14ac:dyDescent="0.2">
      <c r="A36" s="93">
        <v>14</v>
      </c>
      <c r="B36" s="93" t="s">
        <v>259</v>
      </c>
      <c r="C36" s="93" t="s">
        <v>260</v>
      </c>
      <c r="D36" s="110" t="s">
        <v>480</v>
      </c>
      <c r="E36" s="111" t="s">
        <v>407</v>
      </c>
      <c r="F36" s="93" t="s">
        <v>206</v>
      </c>
      <c r="G36" s="93" t="s">
        <v>207</v>
      </c>
      <c r="H36" s="93" t="s">
        <v>403</v>
      </c>
      <c r="I36" s="93">
        <v>452</v>
      </c>
      <c r="J36" s="93" t="s">
        <v>240</v>
      </c>
      <c r="K36" s="95">
        <v>1014800</v>
      </c>
      <c r="L36" s="96" t="s">
        <v>419</v>
      </c>
      <c r="M36" s="96" t="s">
        <v>415</v>
      </c>
      <c r="N36" s="97" t="s">
        <v>289</v>
      </c>
      <c r="O36" s="92"/>
      <c r="P36" s="93" t="s">
        <v>214</v>
      </c>
      <c r="Q36" s="92"/>
      <c r="R36" s="92"/>
    </row>
    <row r="37" spans="1:35" s="103" customFormat="1" ht="48" x14ac:dyDescent="0.2">
      <c r="A37" s="93">
        <v>15</v>
      </c>
      <c r="B37" s="93" t="s">
        <v>404</v>
      </c>
      <c r="C37" s="93">
        <v>7010000</v>
      </c>
      <c r="D37" s="109" t="s">
        <v>307</v>
      </c>
      <c r="E37" s="109" t="s">
        <v>339</v>
      </c>
      <c r="F37" s="93" t="s">
        <v>244</v>
      </c>
      <c r="G37" s="93" t="s">
        <v>245</v>
      </c>
      <c r="H37" s="93" t="s">
        <v>403</v>
      </c>
      <c r="I37" s="93">
        <v>204</v>
      </c>
      <c r="J37" s="93" t="s">
        <v>370</v>
      </c>
      <c r="K37" s="95">
        <v>122442.1</v>
      </c>
      <c r="L37" s="96" t="s">
        <v>419</v>
      </c>
      <c r="M37" s="96" t="s">
        <v>417</v>
      </c>
      <c r="N37" s="101" t="s">
        <v>289</v>
      </c>
      <c r="O37" s="93"/>
      <c r="P37" s="93" t="s">
        <v>214</v>
      </c>
      <c r="Q37" s="92"/>
      <c r="R37" s="92"/>
    </row>
    <row r="38" spans="1:35" s="103" customFormat="1" ht="97.5" customHeight="1" x14ac:dyDescent="0.2">
      <c r="A38" s="93">
        <v>16</v>
      </c>
      <c r="B38" s="93" t="s">
        <v>277</v>
      </c>
      <c r="C38" s="93">
        <v>7260000</v>
      </c>
      <c r="D38" s="109" t="s">
        <v>439</v>
      </c>
      <c r="E38" s="109" t="s">
        <v>339</v>
      </c>
      <c r="F38" s="93">
        <v>839</v>
      </c>
      <c r="G38" s="93" t="s">
        <v>336</v>
      </c>
      <c r="H38" s="93" t="s">
        <v>403</v>
      </c>
      <c r="I38" s="93">
        <v>452</v>
      </c>
      <c r="J38" s="93" t="s">
        <v>240</v>
      </c>
      <c r="K38" s="95">
        <v>142717</v>
      </c>
      <c r="L38" s="96" t="s">
        <v>419</v>
      </c>
      <c r="M38" s="96" t="s">
        <v>415</v>
      </c>
      <c r="N38" s="97" t="s">
        <v>289</v>
      </c>
      <c r="O38" s="93"/>
      <c r="P38" s="93" t="s">
        <v>214</v>
      </c>
      <c r="Q38" s="92"/>
      <c r="R38" s="92"/>
    </row>
    <row r="39" spans="1:35" ht="48" x14ac:dyDescent="0.2">
      <c r="A39" s="93">
        <v>17</v>
      </c>
      <c r="B39" s="125" t="s">
        <v>461</v>
      </c>
      <c r="C39" s="93">
        <v>2200000</v>
      </c>
      <c r="D39" s="109" t="s">
        <v>452</v>
      </c>
      <c r="E39" s="109" t="s">
        <v>339</v>
      </c>
      <c r="F39" s="122" t="s">
        <v>325</v>
      </c>
      <c r="G39" s="93" t="s">
        <v>340</v>
      </c>
      <c r="H39" s="93" t="s">
        <v>403</v>
      </c>
      <c r="I39" s="93">
        <v>452</v>
      </c>
      <c r="J39" s="93" t="s">
        <v>240</v>
      </c>
      <c r="K39" s="124">
        <v>134284</v>
      </c>
      <c r="L39" s="96" t="s">
        <v>419</v>
      </c>
      <c r="M39" s="96" t="s">
        <v>419</v>
      </c>
      <c r="N39" s="93" t="s">
        <v>289</v>
      </c>
      <c r="O39" s="93"/>
      <c r="P39" s="120" t="s">
        <v>209</v>
      </c>
    </row>
    <row r="40" spans="1:35" ht="48" x14ac:dyDescent="0.2">
      <c r="A40" s="120">
        <v>18</v>
      </c>
      <c r="B40" s="93" t="s">
        <v>343</v>
      </c>
      <c r="C40" s="93">
        <v>2221450</v>
      </c>
      <c r="D40" s="109" t="s">
        <v>486</v>
      </c>
      <c r="E40" s="109" t="s">
        <v>339</v>
      </c>
      <c r="F40" s="122" t="s">
        <v>256</v>
      </c>
      <c r="G40" s="120" t="s">
        <v>312</v>
      </c>
      <c r="H40" s="93" t="s">
        <v>403</v>
      </c>
      <c r="I40" s="93">
        <v>453</v>
      </c>
      <c r="J40" s="93" t="s">
        <v>240</v>
      </c>
      <c r="K40" s="123">
        <v>957000</v>
      </c>
      <c r="L40" s="122" t="s">
        <v>419</v>
      </c>
      <c r="M40" s="122" t="s">
        <v>415</v>
      </c>
      <c r="N40" s="93" t="s">
        <v>289</v>
      </c>
      <c r="O40" s="120"/>
      <c r="P40" s="120" t="s">
        <v>209</v>
      </c>
    </row>
    <row r="41" spans="1:35" ht="48" x14ac:dyDescent="0.2">
      <c r="A41" s="120">
        <v>19</v>
      </c>
      <c r="B41" s="93" t="s">
        <v>464</v>
      </c>
      <c r="C41" s="93">
        <v>7430000</v>
      </c>
      <c r="D41" s="109" t="s">
        <v>487</v>
      </c>
      <c r="E41" s="109" t="s">
        <v>339</v>
      </c>
      <c r="F41" s="122" t="s">
        <v>206</v>
      </c>
      <c r="G41" s="120" t="s">
        <v>207</v>
      </c>
      <c r="H41" s="93" t="s">
        <v>403</v>
      </c>
      <c r="I41" s="93">
        <v>453</v>
      </c>
      <c r="J41" s="93" t="s">
        <v>240</v>
      </c>
      <c r="K41" s="123">
        <v>2000000</v>
      </c>
      <c r="L41" s="122" t="s">
        <v>419</v>
      </c>
      <c r="M41" s="122" t="s">
        <v>451</v>
      </c>
      <c r="N41" s="93" t="s">
        <v>289</v>
      </c>
      <c r="O41" s="120"/>
      <c r="P41" s="120" t="s">
        <v>209</v>
      </c>
    </row>
    <row r="42" spans="1:35" ht="12.75" x14ac:dyDescent="0.2">
      <c r="A42" s="147" t="s">
        <v>479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9"/>
    </row>
    <row r="43" spans="1:35" s="103" customFormat="1" ht="60" x14ac:dyDescent="0.2">
      <c r="A43" s="93">
        <v>20</v>
      </c>
      <c r="B43" s="93">
        <v>93</v>
      </c>
      <c r="C43" s="93">
        <v>7230000</v>
      </c>
      <c r="D43" s="109" t="s">
        <v>453</v>
      </c>
      <c r="E43" s="109" t="s">
        <v>406</v>
      </c>
      <c r="F43" s="93" t="s">
        <v>206</v>
      </c>
      <c r="G43" s="93" t="s">
        <v>207</v>
      </c>
      <c r="H43" s="93" t="s">
        <v>403</v>
      </c>
      <c r="I43" s="93">
        <v>452</v>
      </c>
      <c r="J43" s="93" t="s">
        <v>240</v>
      </c>
      <c r="K43" s="95">
        <v>561285.6</v>
      </c>
      <c r="L43" s="96" t="s">
        <v>415</v>
      </c>
      <c r="M43" s="96" t="s">
        <v>451</v>
      </c>
      <c r="N43" s="95" t="s">
        <v>289</v>
      </c>
      <c r="O43" s="93"/>
      <c r="P43" s="93" t="s">
        <v>209</v>
      </c>
      <c r="Q43" s="92"/>
      <c r="R43" s="92"/>
    </row>
    <row r="44" spans="1:35" ht="48" x14ac:dyDescent="0.2">
      <c r="A44" s="93">
        <v>21</v>
      </c>
      <c r="B44" s="93" t="s">
        <v>404</v>
      </c>
      <c r="C44" s="93">
        <v>7010000</v>
      </c>
      <c r="D44" s="109" t="s">
        <v>470</v>
      </c>
      <c r="E44" s="109" t="s">
        <v>339</v>
      </c>
      <c r="F44" s="93">
        <v>2</v>
      </c>
      <c r="G44" s="93" t="s">
        <v>245</v>
      </c>
      <c r="H44" s="93" t="s">
        <v>403</v>
      </c>
      <c r="I44" s="96" t="s">
        <v>471</v>
      </c>
      <c r="J44" s="93" t="s">
        <v>469</v>
      </c>
      <c r="K44" s="99">
        <v>285000</v>
      </c>
      <c r="L44" s="96" t="s">
        <v>415</v>
      </c>
      <c r="M44" s="96" t="s">
        <v>438</v>
      </c>
      <c r="N44" s="101" t="s">
        <v>289</v>
      </c>
      <c r="O44" s="93"/>
      <c r="P44" s="93" t="s">
        <v>214</v>
      </c>
      <c r="Q44" s="92"/>
      <c r="R44" s="92"/>
    </row>
    <row r="45" spans="1:35" s="103" customFormat="1" ht="48" x14ac:dyDescent="0.2">
      <c r="A45" s="93">
        <v>22</v>
      </c>
      <c r="B45" s="93" t="s">
        <v>277</v>
      </c>
      <c r="C45" s="93">
        <v>7260000</v>
      </c>
      <c r="D45" s="109" t="s">
        <v>454</v>
      </c>
      <c r="E45" s="109" t="s">
        <v>339</v>
      </c>
      <c r="F45" s="93" t="s">
        <v>256</v>
      </c>
      <c r="G45" s="93" t="s">
        <v>312</v>
      </c>
      <c r="H45" s="93" t="s">
        <v>403</v>
      </c>
      <c r="I45" s="93">
        <v>452</v>
      </c>
      <c r="J45" s="93" t="s">
        <v>240</v>
      </c>
      <c r="K45" s="95">
        <v>228212</v>
      </c>
      <c r="L45" s="96" t="s">
        <v>415</v>
      </c>
      <c r="M45" s="96" t="s">
        <v>455</v>
      </c>
      <c r="N45" s="93" t="s">
        <v>289</v>
      </c>
      <c r="O45" s="93"/>
      <c r="P45" s="93" t="s">
        <v>214</v>
      </c>
      <c r="Q45" s="92"/>
      <c r="R45" s="92"/>
    </row>
    <row r="46" spans="1:35" s="103" customFormat="1" ht="48" x14ac:dyDescent="0.2">
      <c r="A46" s="93">
        <v>23</v>
      </c>
      <c r="B46" s="93" t="s">
        <v>277</v>
      </c>
      <c r="C46" s="93" t="s">
        <v>346</v>
      </c>
      <c r="D46" s="109" t="s">
        <v>496</v>
      </c>
      <c r="E46" s="109" t="s">
        <v>339</v>
      </c>
      <c r="F46" s="93">
        <v>796</v>
      </c>
      <c r="G46" s="93" t="s">
        <v>312</v>
      </c>
      <c r="H46" s="93" t="s">
        <v>403</v>
      </c>
      <c r="I46" s="93">
        <v>452</v>
      </c>
      <c r="J46" s="93" t="s">
        <v>240</v>
      </c>
      <c r="K46" s="95" t="s">
        <v>458</v>
      </c>
      <c r="L46" s="96" t="s">
        <v>415</v>
      </c>
      <c r="M46" s="96" t="s">
        <v>415</v>
      </c>
      <c r="N46" s="93" t="s">
        <v>289</v>
      </c>
      <c r="O46" s="93"/>
      <c r="P46" s="93" t="s">
        <v>214</v>
      </c>
      <c r="Q46" s="92"/>
      <c r="R46" s="92"/>
    </row>
    <row r="47" spans="1:35" s="103" customFormat="1" ht="48" x14ac:dyDescent="0.2">
      <c r="A47" s="93">
        <v>24</v>
      </c>
      <c r="B47" s="93" t="s">
        <v>277</v>
      </c>
      <c r="C47" s="93" t="s">
        <v>346</v>
      </c>
      <c r="D47" s="109" t="s">
        <v>456</v>
      </c>
      <c r="E47" s="109" t="s">
        <v>339</v>
      </c>
      <c r="F47" s="93">
        <v>796</v>
      </c>
      <c r="G47" s="93" t="s">
        <v>312</v>
      </c>
      <c r="H47" s="93" t="s">
        <v>403</v>
      </c>
      <c r="I47" s="93">
        <v>452</v>
      </c>
      <c r="J47" s="93" t="s">
        <v>240</v>
      </c>
      <c r="K47" s="95" t="s">
        <v>457</v>
      </c>
      <c r="L47" s="96" t="s">
        <v>415</v>
      </c>
      <c r="M47" s="96" t="s">
        <v>451</v>
      </c>
      <c r="N47" s="93" t="s">
        <v>289</v>
      </c>
      <c r="O47" s="93"/>
      <c r="P47" s="93" t="s">
        <v>214</v>
      </c>
      <c r="Q47" s="92"/>
      <c r="R47" s="92"/>
    </row>
    <row r="48" spans="1:35" ht="48" x14ac:dyDescent="0.2">
      <c r="A48" s="93">
        <v>25</v>
      </c>
      <c r="B48" s="93" t="s">
        <v>272</v>
      </c>
      <c r="C48" s="93" t="s">
        <v>346</v>
      </c>
      <c r="D48" s="109" t="s">
        <v>472</v>
      </c>
      <c r="E48" s="109" t="s">
        <v>339</v>
      </c>
      <c r="F48" s="93" t="s">
        <v>206</v>
      </c>
      <c r="G48" s="93" t="s">
        <v>207</v>
      </c>
      <c r="H48" s="93" t="s">
        <v>403</v>
      </c>
      <c r="I48" s="93">
        <v>452</v>
      </c>
      <c r="J48" s="93" t="s">
        <v>240</v>
      </c>
      <c r="K48" s="95">
        <v>260000</v>
      </c>
      <c r="L48" s="96" t="s">
        <v>415</v>
      </c>
      <c r="M48" s="96" t="s">
        <v>451</v>
      </c>
      <c r="N48" s="93" t="s">
        <v>289</v>
      </c>
      <c r="O48" s="93"/>
      <c r="P48" s="93" t="s">
        <v>214</v>
      </c>
      <c r="Q48" s="92"/>
      <c r="R48" s="92"/>
    </row>
    <row r="49" spans="1:23" ht="48" x14ac:dyDescent="0.2">
      <c r="A49" s="93">
        <v>26</v>
      </c>
      <c r="B49" s="93" t="s">
        <v>405</v>
      </c>
      <c r="C49" s="93" t="s">
        <v>329</v>
      </c>
      <c r="D49" s="109" t="s">
        <v>459</v>
      </c>
      <c r="E49" s="109" t="s">
        <v>339</v>
      </c>
      <c r="F49" s="93">
        <v>839</v>
      </c>
      <c r="G49" s="93" t="s">
        <v>336</v>
      </c>
      <c r="H49" s="93" t="s">
        <v>403</v>
      </c>
      <c r="I49" s="93">
        <v>452</v>
      </c>
      <c r="J49" s="93" t="s">
        <v>240</v>
      </c>
      <c r="K49" s="95">
        <v>1300000</v>
      </c>
      <c r="L49" s="96" t="s">
        <v>415</v>
      </c>
      <c r="M49" s="96" t="s">
        <v>415</v>
      </c>
      <c r="N49" s="93" t="s">
        <v>292</v>
      </c>
      <c r="O49" s="93" t="s">
        <v>213</v>
      </c>
      <c r="P49" s="93"/>
      <c r="Q49" s="92"/>
      <c r="R49" s="92"/>
    </row>
    <row r="50" spans="1:23" ht="48" x14ac:dyDescent="0.2">
      <c r="A50" s="93">
        <v>27</v>
      </c>
      <c r="B50" s="93" t="s">
        <v>405</v>
      </c>
      <c r="C50" s="93">
        <v>3020193</v>
      </c>
      <c r="D50" s="109" t="s">
        <v>460</v>
      </c>
      <c r="E50" s="109" t="s">
        <v>339</v>
      </c>
      <c r="F50" s="93">
        <v>839</v>
      </c>
      <c r="G50" s="93" t="s">
        <v>336</v>
      </c>
      <c r="H50" s="93" t="s">
        <v>403</v>
      </c>
      <c r="I50" s="93">
        <v>452</v>
      </c>
      <c r="J50" s="93" t="s">
        <v>240</v>
      </c>
      <c r="K50" s="95">
        <v>2000000</v>
      </c>
      <c r="L50" s="96" t="s">
        <v>415</v>
      </c>
      <c r="M50" s="96" t="s">
        <v>415</v>
      </c>
      <c r="N50" s="93" t="s">
        <v>292</v>
      </c>
      <c r="O50" s="93" t="s">
        <v>213</v>
      </c>
      <c r="P50" s="93"/>
      <c r="Q50" s="92"/>
      <c r="R50" s="92"/>
    </row>
    <row r="51" spans="1:23" s="103" customFormat="1" ht="48" x14ac:dyDescent="0.2">
      <c r="A51" s="93">
        <v>28</v>
      </c>
      <c r="B51" s="93" t="s">
        <v>277</v>
      </c>
      <c r="C51" s="93" t="s">
        <v>346</v>
      </c>
      <c r="D51" s="109" t="s">
        <v>179</v>
      </c>
      <c r="E51" s="109" t="s">
        <v>339</v>
      </c>
      <c r="F51" s="93">
        <v>796</v>
      </c>
      <c r="G51" s="93" t="s">
        <v>312</v>
      </c>
      <c r="H51" s="93" t="s">
        <v>403</v>
      </c>
      <c r="I51" s="93">
        <v>452</v>
      </c>
      <c r="J51" s="93" t="s">
        <v>240</v>
      </c>
      <c r="K51" s="95">
        <v>2980000</v>
      </c>
      <c r="L51" s="96" t="s">
        <v>415</v>
      </c>
      <c r="M51" s="96" t="s">
        <v>415</v>
      </c>
      <c r="N51" s="93" t="s">
        <v>292</v>
      </c>
      <c r="O51" s="93" t="s">
        <v>213</v>
      </c>
      <c r="P51" s="93"/>
      <c r="Q51" s="108"/>
      <c r="R51" s="92"/>
      <c r="S51" s="114"/>
      <c r="T51" s="114"/>
      <c r="U51" s="114"/>
      <c r="V51" s="114"/>
      <c r="W51" s="114"/>
    </row>
    <row r="52" spans="1:23" hidden="1" x14ac:dyDescent="0.2">
      <c r="A52" s="93">
        <v>35</v>
      </c>
      <c r="B52" s="93"/>
      <c r="C52" s="93"/>
      <c r="D52" s="109"/>
      <c r="E52" s="109"/>
      <c r="F52" s="122"/>
      <c r="G52" s="120"/>
      <c r="H52" s="93"/>
      <c r="I52" s="93"/>
      <c r="J52" s="93"/>
      <c r="K52" s="124"/>
      <c r="L52" s="96"/>
      <c r="M52" s="96"/>
      <c r="N52" s="93"/>
      <c r="O52" s="93"/>
      <c r="P52" s="120"/>
    </row>
    <row r="53" spans="1:23" hidden="1" x14ac:dyDescent="0.2">
      <c r="A53" s="93">
        <v>36</v>
      </c>
      <c r="B53" s="93"/>
      <c r="C53" s="93"/>
      <c r="D53" s="109"/>
      <c r="E53" s="109"/>
      <c r="F53" s="122"/>
      <c r="G53" s="120"/>
      <c r="H53" s="93"/>
      <c r="I53" s="93"/>
      <c r="J53" s="93"/>
      <c r="K53" s="124"/>
      <c r="L53" s="96"/>
      <c r="M53" s="96"/>
      <c r="N53" s="93"/>
      <c r="O53" s="93"/>
      <c r="P53" s="120"/>
    </row>
    <row r="54" spans="1:23" hidden="1" x14ac:dyDescent="0.2">
      <c r="A54" s="93">
        <v>37</v>
      </c>
      <c r="B54" s="93"/>
      <c r="C54" s="93"/>
      <c r="D54" s="109"/>
      <c r="E54" s="109"/>
      <c r="F54" s="122"/>
      <c r="G54" s="120"/>
      <c r="H54" s="93"/>
      <c r="I54" s="93"/>
      <c r="J54" s="93"/>
      <c r="K54" s="124"/>
      <c r="L54" s="96"/>
      <c r="M54" s="96"/>
      <c r="N54" s="93"/>
      <c r="O54" s="93"/>
      <c r="P54" s="120"/>
    </row>
    <row r="55" spans="1:23" hidden="1" x14ac:dyDescent="0.2">
      <c r="A55" s="93">
        <v>38</v>
      </c>
      <c r="B55" s="93"/>
      <c r="C55" s="93"/>
      <c r="D55" s="109"/>
      <c r="E55" s="109"/>
      <c r="F55" s="122"/>
      <c r="G55" s="120"/>
      <c r="H55" s="93"/>
      <c r="I55" s="93"/>
      <c r="J55" s="93"/>
      <c r="K55" s="124"/>
      <c r="L55" s="96"/>
      <c r="M55" s="96"/>
      <c r="N55" s="93"/>
      <c r="O55" s="93"/>
      <c r="P55" s="120"/>
    </row>
    <row r="56" spans="1:23" hidden="1" x14ac:dyDescent="0.2">
      <c r="A56" s="93">
        <v>39</v>
      </c>
      <c r="B56" s="93"/>
      <c r="C56" s="93"/>
      <c r="D56" s="109"/>
      <c r="E56" s="109"/>
      <c r="F56" s="122"/>
      <c r="G56" s="120"/>
      <c r="H56" s="93"/>
      <c r="I56" s="93"/>
      <c r="J56" s="93"/>
      <c r="K56" s="124"/>
      <c r="L56" s="96"/>
      <c r="M56" s="96"/>
      <c r="N56" s="93"/>
      <c r="O56" s="93"/>
      <c r="P56" s="120"/>
    </row>
    <row r="57" spans="1:23" hidden="1" x14ac:dyDescent="0.2">
      <c r="A57" s="93">
        <v>40</v>
      </c>
      <c r="B57" s="93"/>
      <c r="C57" s="93"/>
      <c r="D57" s="109"/>
      <c r="E57" s="109"/>
      <c r="F57" s="122"/>
      <c r="G57" s="120"/>
      <c r="H57" s="93"/>
      <c r="I57" s="93"/>
      <c r="J57" s="93"/>
      <c r="K57" s="124"/>
      <c r="L57" s="96"/>
      <c r="M57" s="96"/>
      <c r="N57" s="93"/>
      <c r="O57" s="93"/>
      <c r="P57" s="120"/>
    </row>
    <row r="58" spans="1:23" ht="48" x14ac:dyDescent="0.2">
      <c r="A58" s="120">
        <v>29</v>
      </c>
      <c r="B58" s="93" t="s">
        <v>436</v>
      </c>
      <c r="C58" s="93">
        <v>7230010</v>
      </c>
      <c r="D58" s="109" t="s">
        <v>462</v>
      </c>
      <c r="E58" s="109" t="s">
        <v>339</v>
      </c>
      <c r="F58" s="122" t="s">
        <v>256</v>
      </c>
      <c r="G58" s="120" t="s">
        <v>312</v>
      </c>
      <c r="H58" s="93" t="s">
        <v>403</v>
      </c>
      <c r="I58" s="93">
        <v>453</v>
      </c>
      <c r="J58" s="93" t="s">
        <v>240</v>
      </c>
      <c r="K58" s="123">
        <v>1190421.29</v>
      </c>
      <c r="L58" s="122" t="s">
        <v>415</v>
      </c>
      <c r="M58" s="122" t="s">
        <v>415</v>
      </c>
      <c r="N58" s="93" t="s">
        <v>289</v>
      </c>
      <c r="O58" s="120"/>
      <c r="P58" s="120" t="s">
        <v>209</v>
      </c>
    </row>
    <row r="59" spans="1:23" ht="48" x14ac:dyDescent="0.2">
      <c r="A59" s="120">
        <v>30</v>
      </c>
      <c r="B59" s="93" t="s">
        <v>343</v>
      </c>
      <c r="C59" s="93">
        <v>2221450</v>
      </c>
      <c r="D59" s="109" t="s">
        <v>488</v>
      </c>
      <c r="E59" s="109" t="s">
        <v>339</v>
      </c>
      <c r="F59" s="122" t="s">
        <v>465</v>
      </c>
      <c r="G59" s="120" t="s">
        <v>312</v>
      </c>
      <c r="H59" s="93" t="s">
        <v>403</v>
      </c>
      <c r="I59" s="93">
        <v>453</v>
      </c>
      <c r="J59" s="93" t="s">
        <v>240</v>
      </c>
      <c r="K59" s="123">
        <v>210600</v>
      </c>
      <c r="L59" s="122" t="s">
        <v>415</v>
      </c>
      <c r="M59" s="122" t="s">
        <v>415</v>
      </c>
      <c r="N59" s="93" t="s">
        <v>289</v>
      </c>
      <c r="O59" s="120"/>
      <c r="P59" s="120" t="s">
        <v>209</v>
      </c>
    </row>
    <row r="60" spans="1:23" ht="60" x14ac:dyDescent="0.2">
      <c r="A60" s="120">
        <v>31</v>
      </c>
      <c r="B60" s="93" t="s">
        <v>277</v>
      </c>
      <c r="C60" s="93" t="s">
        <v>346</v>
      </c>
      <c r="D60" s="109" t="s">
        <v>466</v>
      </c>
      <c r="E60" s="109" t="s">
        <v>339</v>
      </c>
      <c r="F60" s="122" t="s">
        <v>256</v>
      </c>
      <c r="G60" s="120" t="s">
        <v>312</v>
      </c>
      <c r="H60" s="93" t="s">
        <v>403</v>
      </c>
      <c r="I60" s="93">
        <v>453</v>
      </c>
      <c r="J60" s="93" t="s">
        <v>240</v>
      </c>
      <c r="K60" s="123">
        <v>540000</v>
      </c>
      <c r="L60" s="122" t="s">
        <v>415</v>
      </c>
      <c r="M60" s="122" t="s">
        <v>451</v>
      </c>
      <c r="N60" s="93" t="s">
        <v>289</v>
      </c>
      <c r="O60" s="120"/>
      <c r="P60" s="120" t="s">
        <v>209</v>
      </c>
    </row>
    <row r="61" spans="1:23" ht="48" x14ac:dyDescent="0.2">
      <c r="A61" s="120">
        <v>32</v>
      </c>
      <c r="B61" s="93" t="s">
        <v>468</v>
      </c>
      <c r="C61" s="93">
        <v>7129000</v>
      </c>
      <c r="D61" s="109" t="s">
        <v>467</v>
      </c>
      <c r="E61" s="109" t="s">
        <v>339</v>
      </c>
      <c r="F61" s="122" t="s">
        <v>206</v>
      </c>
      <c r="G61" s="120" t="s">
        <v>207</v>
      </c>
      <c r="H61" s="93" t="s">
        <v>403</v>
      </c>
      <c r="I61" s="93">
        <v>453</v>
      </c>
      <c r="J61" s="93" t="s">
        <v>240</v>
      </c>
      <c r="K61" s="123">
        <v>162000</v>
      </c>
      <c r="L61" s="122" t="s">
        <v>415</v>
      </c>
      <c r="M61" s="122" t="s">
        <v>451</v>
      </c>
      <c r="N61" s="93" t="s">
        <v>289</v>
      </c>
      <c r="O61" s="120"/>
      <c r="P61" s="120" t="s">
        <v>209</v>
      </c>
    </row>
    <row r="62" spans="1:23" ht="48" x14ac:dyDescent="0.2">
      <c r="A62" s="120">
        <v>33</v>
      </c>
      <c r="B62" s="93" t="s">
        <v>474</v>
      </c>
      <c r="C62" s="93">
        <v>2100000</v>
      </c>
      <c r="D62" s="109" t="s">
        <v>473</v>
      </c>
      <c r="E62" s="109" t="s">
        <v>339</v>
      </c>
      <c r="F62" s="122" t="s">
        <v>256</v>
      </c>
      <c r="G62" s="120" t="s">
        <v>312</v>
      </c>
      <c r="H62" s="93" t="s">
        <v>403</v>
      </c>
      <c r="I62" s="93">
        <v>453</v>
      </c>
      <c r="J62" s="93" t="s">
        <v>240</v>
      </c>
      <c r="K62" s="123">
        <v>345000</v>
      </c>
      <c r="L62" s="122" t="s">
        <v>415</v>
      </c>
      <c r="M62" s="122" t="s">
        <v>451</v>
      </c>
      <c r="N62" s="93" t="s">
        <v>292</v>
      </c>
      <c r="O62" s="120"/>
      <c r="P62" s="120" t="s">
        <v>209</v>
      </c>
    </row>
    <row r="63" spans="1:23" ht="48" x14ac:dyDescent="0.2">
      <c r="A63" s="120">
        <v>34</v>
      </c>
      <c r="B63" s="93" t="s">
        <v>277</v>
      </c>
      <c r="C63" s="93" t="s">
        <v>346</v>
      </c>
      <c r="D63" s="109" t="s">
        <v>463</v>
      </c>
      <c r="E63" s="109" t="s">
        <v>339</v>
      </c>
      <c r="F63" s="122" t="s">
        <v>256</v>
      </c>
      <c r="G63" s="120" t="s">
        <v>312</v>
      </c>
      <c r="H63" s="93" t="s">
        <v>403</v>
      </c>
      <c r="I63" s="93">
        <v>453</v>
      </c>
      <c r="J63" s="93" t="s">
        <v>240</v>
      </c>
      <c r="K63" s="123">
        <v>1091280.28</v>
      </c>
      <c r="L63" s="122" t="s">
        <v>415</v>
      </c>
      <c r="M63" s="122" t="s">
        <v>415</v>
      </c>
      <c r="N63" s="93" t="s">
        <v>289</v>
      </c>
      <c r="O63" s="120"/>
      <c r="P63" s="120" t="s">
        <v>209</v>
      </c>
    </row>
    <row r="64" spans="1:23" ht="48" x14ac:dyDescent="0.2">
      <c r="A64" s="119">
        <v>35</v>
      </c>
      <c r="B64" s="97" t="s">
        <v>404</v>
      </c>
      <c r="C64" s="97">
        <v>7010000</v>
      </c>
      <c r="D64" s="129" t="s">
        <v>483</v>
      </c>
      <c r="E64" s="109" t="s">
        <v>339</v>
      </c>
      <c r="F64" s="127" t="s">
        <v>485</v>
      </c>
      <c r="G64" s="119" t="s">
        <v>245</v>
      </c>
      <c r="H64" s="93" t="s">
        <v>403</v>
      </c>
      <c r="I64" s="118">
        <v>224</v>
      </c>
      <c r="J64" s="118" t="s">
        <v>484</v>
      </c>
      <c r="K64" s="128">
        <v>110000</v>
      </c>
      <c r="L64" s="127" t="s">
        <v>415</v>
      </c>
      <c r="M64" s="127" t="s">
        <v>418</v>
      </c>
      <c r="N64" s="93" t="s">
        <v>289</v>
      </c>
      <c r="O64" s="119"/>
      <c r="P64" s="120" t="s">
        <v>209</v>
      </c>
    </row>
    <row r="65" spans="1:16" ht="48" x14ac:dyDescent="0.2">
      <c r="A65" s="133">
        <v>36</v>
      </c>
      <c r="B65" s="97" t="s">
        <v>494</v>
      </c>
      <c r="C65" s="97">
        <v>7430000</v>
      </c>
      <c r="D65" s="129" t="s">
        <v>491</v>
      </c>
      <c r="E65" s="109" t="s">
        <v>339</v>
      </c>
      <c r="F65" s="127" t="s">
        <v>492</v>
      </c>
      <c r="G65" s="133" t="s">
        <v>245</v>
      </c>
      <c r="H65" s="93" t="s">
        <v>403</v>
      </c>
      <c r="I65" s="132">
        <v>453</v>
      </c>
      <c r="J65" s="132" t="s">
        <v>240</v>
      </c>
      <c r="K65" s="128">
        <v>413000</v>
      </c>
      <c r="L65" s="127" t="s">
        <v>415</v>
      </c>
      <c r="M65" s="127" t="s">
        <v>451</v>
      </c>
      <c r="N65" s="93" t="s">
        <v>289</v>
      </c>
      <c r="O65" s="133"/>
      <c r="P65" s="120" t="s">
        <v>209</v>
      </c>
    </row>
    <row r="66" spans="1:16" ht="48" x14ac:dyDescent="0.2">
      <c r="A66" s="134">
        <v>37</v>
      </c>
      <c r="B66" s="97" t="s">
        <v>495</v>
      </c>
      <c r="C66" s="97">
        <v>7430000</v>
      </c>
      <c r="D66" s="129" t="s">
        <v>493</v>
      </c>
      <c r="E66" s="109" t="s">
        <v>339</v>
      </c>
      <c r="F66" s="127" t="s">
        <v>492</v>
      </c>
      <c r="G66" s="134" t="s">
        <v>245</v>
      </c>
      <c r="H66" s="93" t="s">
        <v>403</v>
      </c>
      <c r="I66" s="135">
        <v>453</v>
      </c>
      <c r="J66" s="135" t="s">
        <v>240</v>
      </c>
      <c r="K66" s="128">
        <v>547520</v>
      </c>
      <c r="L66" s="127" t="s">
        <v>415</v>
      </c>
      <c r="M66" s="127" t="s">
        <v>451</v>
      </c>
      <c r="N66" s="93" t="s">
        <v>289</v>
      </c>
      <c r="O66" s="134"/>
      <c r="P66" s="120" t="s">
        <v>209</v>
      </c>
    </row>
    <row r="67" spans="1:16" x14ac:dyDescent="0.2">
      <c r="A67" s="136"/>
      <c r="B67" s="126"/>
      <c r="C67" s="126"/>
      <c r="D67" s="137"/>
      <c r="E67" s="138"/>
      <c r="F67" s="139"/>
      <c r="G67" s="136"/>
      <c r="H67" s="140"/>
      <c r="I67" s="141"/>
      <c r="J67" s="141"/>
      <c r="K67" s="142"/>
      <c r="L67" s="139"/>
      <c r="M67" s="139"/>
      <c r="N67" s="140"/>
      <c r="O67" s="136"/>
      <c r="P67" s="143"/>
    </row>
    <row r="68" spans="1:16" x14ac:dyDescent="0.2">
      <c r="A68" s="136"/>
      <c r="B68" s="126"/>
      <c r="C68" s="126"/>
      <c r="D68" s="137"/>
      <c r="E68" s="138"/>
      <c r="F68" s="139"/>
      <c r="G68" s="136"/>
      <c r="H68" s="140"/>
      <c r="I68" s="141"/>
      <c r="J68" s="141"/>
      <c r="K68" s="142"/>
      <c r="L68" s="139"/>
      <c r="M68" s="139"/>
      <c r="N68" s="140"/>
      <c r="O68" s="136"/>
      <c r="P68" s="143"/>
    </row>
    <row r="69" spans="1:16" x14ac:dyDescent="0.2">
      <c r="A69" s="136"/>
      <c r="B69" s="126"/>
      <c r="C69" s="126"/>
      <c r="D69" s="137"/>
      <c r="E69" s="138"/>
      <c r="F69" s="139"/>
      <c r="G69" s="136"/>
      <c r="H69" s="140"/>
      <c r="I69" s="141"/>
      <c r="J69" s="141"/>
      <c r="K69" s="142"/>
      <c r="L69" s="139"/>
      <c r="M69" s="139"/>
      <c r="N69" s="140"/>
      <c r="O69" s="136"/>
      <c r="P69" s="143"/>
    </row>
    <row r="70" spans="1:16" x14ac:dyDescent="0.2">
      <c r="A70" s="105"/>
      <c r="B70" s="126"/>
      <c r="C70" s="126"/>
      <c r="D70" s="106"/>
      <c r="E70" s="106"/>
      <c r="F70" s="107"/>
      <c r="G70" s="105"/>
      <c r="H70" s="106"/>
      <c r="I70" s="106"/>
      <c r="J70" s="106"/>
      <c r="K70" s="115"/>
      <c r="L70" s="107"/>
      <c r="M70" s="107"/>
      <c r="N70" s="106"/>
      <c r="O70" s="105"/>
      <c r="P70" s="105"/>
    </row>
    <row r="71" spans="1:16" ht="15" x14ac:dyDescent="0.25">
      <c r="C71" s="184" t="s">
        <v>426</v>
      </c>
      <c r="D71" s="185"/>
    </row>
    <row r="72" spans="1:16" ht="12" customHeight="1" x14ac:dyDescent="0.25">
      <c r="C72" s="184" t="s">
        <v>410</v>
      </c>
      <c r="D72" s="185"/>
      <c r="E72" s="186" t="s">
        <v>449</v>
      </c>
      <c r="F72" s="187"/>
      <c r="G72" s="187"/>
      <c r="H72" s="83" t="s">
        <v>427</v>
      </c>
      <c r="L72" s="117">
        <v>41999</v>
      </c>
    </row>
    <row r="73" spans="1:16" ht="12" customHeight="1" x14ac:dyDescent="0.2">
      <c r="L73" s="87" t="s">
        <v>428</v>
      </c>
    </row>
    <row r="77" spans="1:16" x14ac:dyDescent="0.2">
      <c r="B77" s="145" t="s">
        <v>482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1:16" x14ac:dyDescent="0.2">
      <c r="B78" s="116"/>
      <c r="C78" s="116"/>
      <c r="H78" s="83" t="s">
        <v>402</v>
      </c>
    </row>
    <row r="79" spans="1:16" x14ac:dyDescent="0.2">
      <c r="B79" s="116"/>
      <c r="C79" s="88"/>
      <c r="D79" s="85"/>
      <c r="E79" s="85"/>
      <c r="F79" s="85"/>
    </row>
    <row r="80" spans="1:16" x14ac:dyDescent="0.2">
      <c r="B80" s="116"/>
      <c r="C80" s="89"/>
      <c r="D80" s="85"/>
      <c r="E80" s="85"/>
      <c r="F80" s="85"/>
    </row>
    <row r="81" spans="2:6" x14ac:dyDescent="0.2">
      <c r="B81" s="116"/>
      <c r="C81" s="90"/>
      <c r="D81" s="85"/>
      <c r="E81" s="85"/>
      <c r="F81" s="85"/>
    </row>
    <row r="82" spans="2:6" ht="15.75" x14ac:dyDescent="0.25">
      <c r="B82" s="116"/>
      <c r="C82" s="83"/>
      <c r="D82" s="86"/>
      <c r="E82" s="86"/>
      <c r="F82" s="85"/>
    </row>
    <row r="83" spans="2:6" x14ac:dyDescent="0.2">
      <c r="B83" s="116"/>
      <c r="C83" s="83"/>
      <c r="D83" s="85"/>
      <c r="E83" s="85"/>
      <c r="F83" s="85"/>
    </row>
    <row r="84" spans="2:6" x14ac:dyDescent="0.2">
      <c r="B84" s="116"/>
      <c r="C84" s="83"/>
      <c r="D84" s="85"/>
      <c r="E84" s="85"/>
      <c r="F84" s="85"/>
    </row>
  </sheetData>
  <mergeCells count="47">
    <mergeCell ref="B77:N77"/>
    <mergeCell ref="H14:H17"/>
    <mergeCell ref="O14:P15"/>
    <mergeCell ref="L14:M15"/>
    <mergeCell ref="N14:N17"/>
    <mergeCell ref="P16:P17"/>
    <mergeCell ref="L16:L17"/>
    <mergeCell ref="M16:M17"/>
    <mergeCell ref="O16:O17"/>
    <mergeCell ref="C71:D71"/>
    <mergeCell ref="C72:D72"/>
    <mergeCell ref="E72:G72"/>
    <mergeCell ref="C14:C17"/>
    <mergeCell ref="F15:F17"/>
    <mergeCell ref="G15:G17"/>
    <mergeCell ref="D14:D17"/>
    <mergeCell ref="I14:J15"/>
    <mergeCell ref="A35:P35"/>
    <mergeCell ref="A7:C7"/>
    <mergeCell ref="A10:C10"/>
    <mergeCell ref="A12:C12"/>
    <mergeCell ref="A13:C13"/>
    <mergeCell ref="D12:E12"/>
    <mergeCell ref="D10:E10"/>
    <mergeCell ref="D11:E11"/>
    <mergeCell ref="D13:E13"/>
    <mergeCell ref="K14:K17"/>
    <mergeCell ref="E14:E17"/>
    <mergeCell ref="A19:P19"/>
    <mergeCell ref="A23:P23"/>
    <mergeCell ref="A28:P28"/>
    <mergeCell ref="M3:P4"/>
    <mergeCell ref="A6:C6"/>
    <mergeCell ref="A42:P42"/>
    <mergeCell ref="A5:P5"/>
    <mergeCell ref="A14:A17"/>
    <mergeCell ref="F14:G14"/>
    <mergeCell ref="A8:C8"/>
    <mergeCell ref="D8:E8"/>
    <mergeCell ref="A9:C9"/>
    <mergeCell ref="D9:E9"/>
    <mergeCell ref="A11:C11"/>
    <mergeCell ref="D7:E7"/>
    <mergeCell ref="D6:E6"/>
    <mergeCell ref="I16:I17"/>
    <mergeCell ref="J16:J17"/>
    <mergeCell ref="B14:B17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2"/>
  <rowBreaks count="3" manualBreakCount="3">
    <brk id="26" max="15" man="1"/>
    <brk id="39" max="15" man="1"/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6"/>
  <sheetViews>
    <sheetView workbookViewId="0">
      <selection activeCell="D7" sqref="D7:D10"/>
    </sheetView>
  </sheetViews>
  <sheetFormatPr defaultRowHeight="12" x14ac:dyDescent="0.2"/>
  <cols>
    <col min="1" max="1" width="29.140625" style="2" customWidth="1"/>
    <col min="2" max="2" width="17" style="24" customWidth="1"/>
    <col min="3" max="3" width="19.28515625" style="13" customWidth="1"/>
    <col min="4" max="4" width="7.28515625" style="15" customWidth="1"/>
    <col min="5" max="5" width="15.7109375" style="16" customWidth="1"/>
    <col min="6" max="6" width="21.7109375" style="77" customWidth="1"/>
    <col min="7" max="7" width="7.85546875" style="15" hidden="1" customWidth="1"/>
    <col min="8" max="8" width="7.5703125" style="15" hidden="1" customWidth="1"/>
    <col min="9" max="9" width="20.42578125" style="16" customWidth="1"/>
    <col min="10" max="10" width="16.7109375" style="16" customWidth="1"/>
    <col min="11" max="11" width="9.7109375" style="15" customWidth="1"/>
    <col min="12" max="12" width="10.7109375" style="15" customWidth="1"/>
    <col min="13" max="13" width="19.85546875" style="16" customWidth="1"/>
    <col min="14" max="14" width="10" style="15" customWidth="1"/>
    <col min="15" max="15" width="12.5703125" style="15" customWidth="1"/>
    <col min="16" max="16" width="13.85546875" style="21" customWidth="1"/>
    <col min="17" max="17" width="12" style="15" customWidth="1"/>
    <col min="18" max="18" width="11" style="15" customWidth="1"/>
    <col min="19" max="19" width="23" style="15" customWidth="1"/>
    <col min="20" max="20" width="11.42578125" style="2" customWidth="1"/>
    <col min="21" max="21" width="16.5703125" style="2" customWidth="1"/>
    <col min="22" max="22" width="9.7109375" style="2" customWidth="1"/>
    <col min="23" max="23" width="19" style="2" customWidth="1"/>
    <col min="24" max="16384" width="9.140625" style="2"/>
  </cols>
  <sheetData>
    <row r="1" spans="1:23" ht="15" x14ac:dyDescent="0.2">
      <c r="A1" s="188" t="s">
        <v>360</v>
      </c>
      <c r="B1" s="209"/>
      <c r="C1" s="209"/>
      <c r="D1" s="210"/>
      <c r="E1" s="40"/>
      <c r="F1" s="75"/>
      <c r="G1" s="2"/>
      <c r="H1" s="2"/>
      <c r="I1" s="2"/>
      <c r="J1" s="2"/>
    </row>
    <row r="2" spans="1:23" ht="12.75" customHeight="1" x14ac:dyDescent="0.25">
      <c r="A2" s="70" t="s">
        <v>352</v>
      </c>
      <c r="B2" s="165" t="s">
        <v>353</v>
      </c>
      <c r="C2" s="211"/>
      <c r="D2" s="39"/>
      <c r="F2" s="75"/>
      <c r="G2" s="2"/>
      <c r="H2" s="2"/>
      <c r="I2" s="2"/>
      <c r="J2" s="2"/>
    </row>
    <row r="3" spans="1:23" ht="30" customHeight="1" x14ac:dyDescent="0.25">
      <c r="A3" s="70" t="s">
        <v>354</v>
      </c>
      <c r="B3" s="165" t="s">
        <v>358</v>
      </c>
      <c r="C3" s="211"/>
      <c r="D3" s="40"/>
      <c r="F3" s="75"/>
      <c r="G3" s="2"/>
      <c r="H3" s="2"/>
      <c r="I3" s="2"/>
      <c r="J3" s="2"/>
    </row>
    <row r="4" spans="1:23" ht="15" x14ac:dyDescent="0.25">
      <c r="A4" s="70" t="s">
        <v>355</v>
      </c>
      <c r="B4" s="165">
        <v>7725352740</v>
      </c>
      <c r="C4" s="211"/>
      <c r="D4" s="40"/>
      <c r="F4" s="75"/>
      <c r="G4" s="2"/>
      <c r="H4" s="2"/>
      <c r="I4" s="2"/>
      <c r="J4" s="2"/>
    </row>
    <row r="5" spans="1:23" ht="15" x14ac:dyDescent="0.25">
      <c r="A5" s="70" t="s">
        <v>356</v>
      </c>
      <c r="B5" s="165">
        <v>4529561000</v>
      </c>
      <c r="C5" s="211"/>
      <c r="D5" s="40"/>
      <c r="F5" s="75"/>
      <c r="G5" s="2"/>
      <c r="H5" s="2"/>
      <c r="I5" s="2"/>
      <c r="J5" s="2"/>
    </row>
    <row r="6" spans="1:23" ht="24.75" customHeight="1" x14ac:dyDescent="0.25">
      <c r="A6" s="70" t="s">
        <v>357</v>
      </c>
      <c r="B6" s="165" t="s">
        <v>359</v>
      </c>
      <c r="C6" s="211"/>
      <c r="D6" s="40"/>
      <c r="F6" s="75"/>
      <c r="G6" s="2"/>
      <c r="H6" s="2"/>
      <c r="I6" s="2"/>
      <c r="J6" s="2"/>
    </row>
    <row r="7" spans="1:23" ht="12" customHeight="1" x14ac:dyDescent="0.2">
      <c r="A7" s="212" t="s">
        <v>185</v>
      </c>
      <c r="B7" s="212" t="s">
        <v>182</v>
      </c>
      <c r="C7" s="213"/>
      <c r="D7" s="214" t="s">
        <v>186</v>
      </c>
      <c r="E7" s="201" t="s">
        <v>0</v>
      </c>
      <c r="F7" s="169" t="s">
        <v>1</v>
      </c>
      <c r="G7" s="190" t="s">
        <v>2</v>
      </c>
      <c r="H7" s="190" t="s">
        <v>3</v>
      </c>
      <c r="I7" s="190" t="s">
        <v>187</v>
      </c>
      <c r="J7" s="201" t="s">
        <v>188</v>
      </c>
      <c r="K7" s="204" t="s">
        <v>189</v>
      </c>
      <c r="L7" s="205"/>
      <c r="M7" s="204"/>
      <c r="N7" s="206"/>
      <c r="O7" s="205"/>
      <c r="P7" s="193" t="s">
        <v>195</v>
      </c>
      <c r="Q7" s="71"/>
      <c r="R7" s="71"/>
      <c r="S7" s="71"/>
      <c r="T7" s="71"/>
      <c r="U7" s="71"/>
      <c r="V7" s="71"/>
      <c r="W7" s="71"/>
    </row>
    <row r="8" spans="1:23" ht="48" customHeight="1" x14ac:dyDescent="0.2">
      <c r="A8" s="213"/>
      <c r="B8" s="213"/>
      <c r="C8" s="213"/>
      <c r="D8" s="213"/>
      <c r="E8" s="202"/>
      <c r="F8" s="217"/>
      <c r="G8" s="199"/>
      <c r="H8" s="199"/>
      <c r="I8" s="198"/>
      <c r="J8" s="202"/>
      <c r="K8" s="190" t="s">
        <v>190</v>
      </c>
      <c r="L8" s="190" t="s">
        <v>191</v>
      </c>
      <c r="M8" s="190" t="s">
        <v>192</v>
      </c>
      <c r="N8" s="207" t="s">
        <v>193</v>
      </c>
      <c r="O8" s="208"/>
      <c r="P8" s="194"/>
      <c r="Q8" s="196" t="s">
        <v>196</v>
      </c>
      <c r="R8" s="188"/>
      <c r="S8" s="192" t="s">
        <v>199</v>
      </c>
      <c r="T8" s="188" t="s">
        <v>200</v>
      </c>
      <c r="U8" s="188"/>
      <c r="V8" s="192" t="s">
        <v>203</v>
      </c>
      <c r="W8" s="188" t="s">
        <v>304</v>
      </c>
    </row>
    <row r="9" spans="1:23" ht="15" customHeight="1" x14ac:dyDescent="0.2">
      <c r="A9" s="213"/>
      <c r="B9" s="213"/>
      <c r="C9" s="213"/>
      <c r="D9" s="213"/>
      <c r="E9" s="202"/>
      <c r="F9" s="217"/>
      <c r="G9" s="199"/>
      <c r="H9" s="199"/>
      <c r="I9" s="198"/>
      <c r="J9" s="202"/>
      <c r="K9" s="199"/>
      <c r="L9" s="199"/>
      <c r="M9" s="198"/>
      <c r="N9" s="190" t="s">
        <v>194</v>
      </c>
      <c r="O9" s="190" t="s">
        <v>191</v>
      </c>
      <c r="P9" s="194"/>
      <c r="Q9" s="192" t="s">
        <v>197</v>
      </c>
      <c r="R9" s="192" t="s">
        <v>198</v>
      </c>
      <c r="S9" s="197"/>
      <c r="T9" s="192" t="s">
        <v>201</v>
      </c>
      <c r="U9" s="192" t="s">
        <v>202</v>
      </c>
      <c r="V9" s="198"/>
      <c r="W9" s="188"/>
    </row>
    <row r="10" spans="1:23" ht="40.5" customHeight="1" x14ac:dyDescent="0.2">
      <c r="A10" s="213"/>
      <c r="B10" s="41" t="s">
        <v>183</v>
      </c>
      <c r="C10" s="14" t="s">
        <v>184</v>
      </c>
      <c r="D10" s="215"/>
      <c r="E10" s="216"/>
      <c r="F10" s="218"/>
      <c r="G10" s="200"/>
      <c r="H10" s="200"/>
      <c r="I10" s="191"/>
      <c r="J10" s="203"/>
      <c r="K10" s="200"/>
      <c r="L10" s="200"/>
      <c r="M10" s="191"/>
      <c r="N10" s="191"/>
      <c r="O10" s="191"/>
      <c r="P10" s="195"/>
      <c r="Q10" s="191"/>
      <c r="R10" s="191"/>
      <c r="S10" s="191"/>
      <c r="T10" s="191"/>
      <c r="U10" s="191"/>
      <c r="V10" s="191"/>
      <c r="W10" s="189"/>
    </row>
    <row r="11" spans="1:23" ht="40.5" customHeight="1" x14ac:dyDescent="0.2">
      <c r="A11" s="71">
        <v>1</v>
      </c>
      <c r="B11" s="41">
        <v>2</v>
      </c>
      <c r="C11" s="14">
        <v>3</v>
      </c>
      <c r="D11" s="41">
        <v>4</v>
      </c>
      <c r="E11" s="14">
        <v>5</v>
      </c>
      <c r="F11" s="76">
        <v>6</v>
      </c>
      <c r="G11" s="14">
        <v>7</v>
      </c>
      <c r="H11" s="41">
        <v>8</v>
      </c>
      <c r="I11" s="14">
        <v>9</v>
      </c>
      <c r="J11" s="41">
        <v>10</v>
      </c>
      <c r="K11" s="14">
        <v>11</v>
      </c>
      <c r="L11" s="41">
        <v>12</v>
      </c>
      <c r="M11" s="14">
        <v>13</v>
      </c>
      <c r="N11" s="41">
        <v>14</v>
      </c>
      <c r="O11" s="14">
        <v>15</v>
      </c>
      <c r="P11" s="41">
        <v>16</v>
      </c>
      <c r="Q11" s="14">
        <v>17</v>
      </c>
      <c r="R11" s="41">
        <v>18</v>
      </c>
      <c r="S11" s="14">
        <v>19</v>
      </c>
      <c r="T11" s="41">
        <v>20</v>
      </c>
      <c r="U11" s="14">
        <v>21</v>
      </c>
      <c r="V11" s="41">
        <v>22</v>
      </c>
      <c r="W11" s="14">
        <v>23</v>
      </c>
    </row>
    <row r="12" spans="1:23" ht="40.5" customHeight="1" x14ac:dyDescent="0.2">
      <c r="A12" s="71">
        <v>1</v>
      </c>
      <c r="B12" s="69" t="s">
        <v>204</v>
      </c>
      <c r="C12" s="71">
        <v>7411110</v>
      </c>
      <c r="D12" s="45" t="s">
        <v>4</v>
      </c>
      <c r="E12" s="46" t="s">
        <v>5</v>
      </c>
      <c r="F12" s="46" t="s">
        <v>6</v>
      </c>
      <c r="G12" s="70" t="s">
        <v>205</v>
      </c>
      <c r="H12" s="3"/>
      <c r="I12" s="53" t="s">
        <v>205</v>
      </c>
      <c r="J12" s="53" t="s">
        <v>305</v>
      </c>
      <c r="K12" s="72" t="s">
        <v>206</v>
      </c>
      <c r="L12" s="72" t="s">
        <v>207</v>
      </c>
      <c r="M12" s="10" t="s">
        <v>310</v>
      </c>
      <c r="N12" s="72">
        <v>452</v>
      </c>
      <c r="O12" s="72" t="s">
        <v>208</v>
      </c>
      <c r="P12" s="4">
        <v>100000</v>
      </c>
      <c r="Q12" s="18"/>
      <c r="R12" s="18"/>
      <c r="S12" s="29" t="s">
        <v>364</v>
      </c>
      <c r="T12" s="4"/>
      <c r="U12" s="4" t="s">
        <v>209</v>
      </c>
      <c r="V12" s="4" t="s">
        <v>26</v>
      </c>
      <c r="W12" s="4"/>
    </row>
    <row r="13" spans="1:23" ht="40.5" customHeight="1" x14ac:dyDescent="0.2">
      <c r="A13" s="72">
        <v>7</v>
      </c>
      <c r="B13" s="10" t="s">
        <v>204</v>
      </c>
      <c r="C13" s="72">
        <v>7411110</v>
      </c>
      <c r="D13" s="47" t="s">
        <v>4</v>
      </c>
      <c r="E13" s="46" t="s">
        <v>5</v>
      </c>
      <c r="F13" s="46" t="s">
        <v>8</v>
      </c>
      <c r="G13" s="70" t="s">
        <v>205</v>
      </c>
      <c r="H13" s="3"/>
      <c r="I13" s="53" t="s">
        <v>205</v>
      </c>
      <c r="J13" s="73" t="s">
        <v>391</v>
      </c>
      <c r="K13" s="72" t="s">
        <v>206</v>
      </c>
      <c r="L13" s="72" t="s">
        <v>207</v>
      </c>
      <c r="M13" s="10" t="s">
        <v>310</v>
      </c>
      <c r="N13" s="72">
        <v>452</v>
      </c>
      <c r="O13" s="72" t="s">
        <v>208</v>
      </c>
      <c r="P13" s="4">
        <v>50000</v>
      </c>
      <c r="Q13" s="18"/>
      <c r="R13" s="18"/>
      <c r="S13" s="29" t="s">
        <v>364</v>
      </c>
      <c r="T13" s="4"/>
      <c r="U13" s="4" t="s">
        <v>209</v>
      </c>
      <c r="V13" s="4" t="s">
        <v>26</v>
      </c>
      <c r="W13" s="4"/>
    </row>
    <row r="14" spans="1:23" ht="40.5" customHeight="1" x14ac:dyDescent="0.2">
      <c r="A14" s="71">
        <v>8</v>
      </c>
      <c r="B14" s="69" t="s">
        <v>210</v>
      </c>
      <c r="C14" s="71">
        <v>723000</v>
      </c>
      <c r="D14" s="48" t="s">
        <v>4</v>
      </c>
      <c r="E14" s="49" t="s">
        <v>9</v>
      </c>
      <c r="F14" s="49" t="s">
        <v>10</v>
      </c>
      <c r="G14" s="70" t="s">
        <v>211</v>
      </c>
      <c r="H14" s="3"/>
      <c r="I14" s="62" t="s">
        <v>212</v>
      </c>
      <c r="J14" s="82" t="s">
        <v>390</v>
      </c>
      <c r="K14" s="71" t="s">
        <v>206</v>
      </c>
      <c r="L14" s="71" t="s">
        <v>207</v>
      </c>
      <c r="M14" s="69" t="s">
        <v>310</v>
      </c>
      <c r="N14" s="71">
        <v>452</v>
      </c>
      <c r="O14" s="71" t="s">
        <v>208</v>
      </c>
      <c r="P14" s="38">
        <v>210000</v>
      </c>
      <c r="Q14" s="20"/>
      <c r="R14" s="20"/>
      <c r="S14" s="69" t="s">
        <v>288</v>
      </c>
      <c r="T14" s="72"/>
      <c r="U14" s="72" t="s">
        <v>209</v>
      </c>
      <c r="V14" s="72" t="s">
        <v>26</v>
      </c>
      <c r="W14" s="72"/>
    </row>
    <row r="15" spans="1:23" ht="72" customHeight="1" x14ac:dyDescent="0.2">
      <c r="A15" s="72">
        <v>10</v>
      </c>
      <c r="B15" s="10" t="s">
        <v>215</v>
      </c>
      <c r="C15" s="72" t="s">
        <v>216</v>
      </c>
      <c r="D15" s="2" t="s">
        <v>11</v>
      </c>
      <c r="E15" s="51" t="s">
        <v>228</v>
      </c>
      <c r="F15" s="73" t="s">
        <v>220</v>
      </c>
      <c r="G15" s="72"/>
      <c r="H15" s="72" t="s">
        <v>366</v>
      </c>
      <c r="I15" s="53" t="s">
        <v>366</v>
      </c>
      <c r="J15" s="73" t="s">
        <v>375</v>
      </c>
      <c r="K15" s="72" t="s">
        <v>244</v>
      </c>
      <c r="L15" s="72" t="s">
        <v>245</v>
      </c>
      <c r="M15" s="10">
        <v>15</v>
      </c>
      <c r="N15" s="72">
        <v>65401</v>
      </c>
      <c r="O15" s="72" t="s">
        <v>368</v>
      </c>
      <c r="P15" s="4">
        <v>150000</v>
      </c>
      <c r="Q15" s="23"/>
      <c r="R15" s="23"/>
      <c r="S15" s="10" t="s">
        <v>364</v>
      </c>
      <c r="T15" s="72"/>
      <c r="U15" s="72" t="s">
        <v>214</v>
      </c>
      <c r="V15" s="72" t="s">
        <v>26</v>
      </c>
      <c r="W15" s="72"/>
    </row>
    <row r="16" spans="1:23" ht="72" customHeight="1" x14ac:dyDescent="0.2">
      <c r="A16" s="72">
        <v>11</v>
      </c>
      <c r="B16" s="10" t="s">
        <v>215</v>
      </c>
      <c r="C16" s="72" t="s">
        <v>216</v>
      </c>
      <c r="D16" s="50" t="s">
        <v>11</v>
      </c>
      <c r="E16" s="51" t="s">
        <v>221</v>
      </c>
      <c r="F16" s="73" t="s">
        <v>220</v>
      </c>
      <c r="G16" s="72"/>
      <c r="H16" s="72"/>
      <c r="I16" s="53" t="s">
        <v>367</v>
      </c>
      <c r="J16" s="73" t="s">
        <v>376</v>
      </c>
      <c r="K16" s="72" t="s">
        <v>244</v>
      </c>
      <c r="L16" s="72" t="s">
        <v>245</v>
      </c>
      <c r="M16" s="10">
        <v>2.4</v>
      </c>
      <c r="N16" s="72">
        <v>8401</v>
      </c>
      <c r="O16" s="72" t="s">
        <v>369</v>
      </c>
      <c r="P16" s="4">
        <v>51157.15</v>
      </c>
      <c r="Q16" s="23"/>
      <c r="R16" s="23"/>
      <c r="S16" s="10" t="s">
        <v>364</v>
      </c>
      <c r="T16" s="72"/>
      <c r="U16" s="72" t="s">
        <v>214</v>
      </c>
      <c r="V16" s="72" t="s">
        <v>26</v>
      </c>
      <c r="W16" s="72"/>
    </row>
    <row r="17" spans="1:23" ht="72" customHeight="1" x14ac:dyDescent="0.2">
      <c r="A17" s="72">
        <v>12</v>
      </c>
      <c r="B17" s="10" t="s">
        <v>215</v>
      </c>
      <c r="C17" s="72" t="s">
        <v>216</v>
      </c>
      <c r="D17" s="50" t="s">
        <v>11</v>
      </c>
      <c r="E17" s="51" t="s">
        <v>221</v>
      </c>
      <c r="F17" s="73"/>
      <c r="G17" s="72"/>
      <c r="H17" s="72"/>
      <c r="I17" s="53" t="s">
        <v>370</v>
      </c>
      <c r="J17" s="53"/>
      <c r="K17" s="72" t="s">
        <v>244</v>
      </c>
      <c r="L17" s="72" t="s">
        <v>245</v>
      </c>
      <c r="M17" s="10"/>
      <c r="N17" s="72"/>
      <c r="O17" s="72"/>
      <c r="P17" s="4"/>
      <c r="Q17" s="23"/>
      <c r="R17" s="23"/>
      <c r="S17" s="10" t="s">
        <v>364</v>
      </c>
      <c r="T17" s="72"/>
      <c r="U17" s="72" t="s">
        <v>214</v>
      </c>
      <c r="V17" s="72" t="s">
        <v>26</v>
      </c>
      <c r="W17" s="72"/>
    </row>
    <row r="18" spans="1:23" ht="72" customHeight="1" x14ac:dyDescent="0.2">
      <c r="A18" s="72">
        <v>13</v>
      </c>
      <c r="B18" s="10" t="s">
        <v>215</v>
      </c>
      <c r="C18" s="72" t="s">
        <v>216</v>
      </c>
      <c r="D18" s="50" t="s">
        <v>11</v>
      </c>
      <c r="E18" s="51" t="s">
        <v>221</v>
      </c>
      <c r="F18" s="73"/>
      <c r="G18" s="72"/>
      <c r="H18" s="72"/>
      <c r="I18" s="53" t="s">
        <v>371</v>
      </c>
      <c r="J18" s="53"/>
      <c r="K18" s="72" t="s">
        <v>244</v>
      </c>
      <c r="L18" s="72" t="s">
        <v>245</v>
      </c>
      <c r="M18" s="10"/>
      <c r="N18" s="72"/>
      <c r="O18" s="72"/>
      <c r="P18" s="4"/>
      <c r="Q18" s="23"/>
      <c r="R18" s="23"/>
      <c r="S18" s="10" t="s">
        <v>364</v>
      </c>
      <c r="T18" s="72"/>
      <c r="U18" s="72" t="s">
        <v>214</v>
      </c>
      <c r="V18" s="72" t="s">
        <v>26</v>
      </c>
      <c r="W18" s="72"/>
    </row>
    <row r="19" spans="1:23" ht="72" customHeight="1" x14ac:dyDescent="0.2">
      <c r="A19" s="72">
        <v>14</v>
      </c>
      <c r="B19" s="10" t="s">
        <v>215</v>
      </c>
      <c r="C19" s="72" t="s">
        <v>216</v>
      </c>
      <c r="D19" s="50" t="s">
        <v>11</v>
      </c>
      <c r="E19" s="51" t="s">
        <v>221</v>
      </c>
      <c r="F19" s="73"/>
      <c r="G19" s="72"/>
      <c r="H19" s="72"/>
      <c r="I19" s="53" t="s">
        <v>372</v>
      </c>
      <c r="J19" s="53"/>
      <c r="K19" s="72" t="s">
        <v>244</v>
      </c>
      <c r="L19" s="72" t="s">
        <v>245</v>
      </c>
      <c r="M19" s="10"/>
      <c r="N19" s="72"/>
      <c r="O19" s="72"/>
      <c r="P19" s="4"/>
      <c r="Q19" s="23"/>
      <c r="R19" s="23"/>
      <c r="S19" s="10" t="s">
        <v>364</v>
      </c>
      <c r="T19" s="72"/>
      <c r="U19" s="72" t="s">
        <v>214</v>
      </c>
      <c r="V19" s="72" t="s">
        <v>26</v>
      </c>
      <c r="W19" s="72"/>
    </row>
    <row r="20" spans="1:23" ht="72" customHeight="1" x14ac:dyDescent="0.2">
      <c r="A20" s="72">
        <v>15</v>
      </c>
      <c r="B20" s="10" t="s">
        <v>215</v>
      </c>
      <c r="C20" s="72" t="s">
        <v>216</v>
      </c>
      <c r="D20" s="50" t="s">
        <v>11</v>
      </c>
      <c r="E20" s="51" t="s">
        <v>221</v>
      </c>
      <c r="F20" s="73"/>
      <c r="G20" s="72"/>
      <c r="H20" s="72"/>
      <c r="I20" s="53" t="s">
        <v>373</v>
      </c>
      <c r="J20" s="53"/>
      <c r="K20" s="72" t="s">
        <v>244</v>
      </c>
      <c r="L20" s="72" t="s">
        <v>245</v>
      </c>
      <c r="M20" s="10"/>
      <c r="N20" s="72"/>
      <c r="O20" s="72"/>
      <c r="P20" s="4"/>
      <c r="Q20" s="23"/>
      <c r="R20" s="23"/>
      <c r="S20" s="10" t="s">
        <v>364</v>
      </c>
      <c r="T20" s="72"/>
      <c r="U20" s="72" t="s">
        <v>214</v>
      </c>
      <c r="V20" s="72" t="s">
        <v>26</v>
      </c>
      <c r="W20" s="72"/>
    </row>
    <row r="21" spans="1:23" ht="72" customHeight="1" x14ac:dyDescent="0.2">
      <c r="A21" s="72">
        <v>16</v>
      </c>
      <c r="B21" s="10" t="s">
        <v>215</v>
      </c>
      <c r="C21" s="72" t="s">
        <v>216</v>
      </c>
      <c r="D21" s="50" t="s">
        <v>11</v>
      </c>
      <c r="E21" s="51" t="s">
        <v>221</v>
      </c>
      <c r="F21" s="73"/>
      <c r="G21" s="72"/>
      <c r="H21" s="72"/>
      <c r="I21" s="53" t="s">
        <v>374</v>
      </c>
      <c r="J21" s="53"/>
      <c r="K21" s="72" t="s">
        <v>244</v>
      </c>
      <c r="L21" s="72" t="s">
        <v>245</v>
      </c>
      <c r="M21" s="10"/>
      <c r="N21" s="72"/>
      <c r="O21" s="72"/>
      <c r="P21" s="4"/>
      <c r="Q21" s="23"/>
      <c r="R21" s="23"/>
      <c r="S21" s="10" t="s">
        <v>364</v>
      </c>
      <c r="T21" s="72"/>
      <c r="U21" s="72" t="s">
        <v>214</v>
      </c>
      <c r="V21" s="72" t="s">
        <v>26</v>
      </c>
      <c r="W21" s="72"/>
    </row>
    <row r="22" spans="1:23" ht="72" x14ac:dyDescent="0.2">
      <c r="A22" s="72">
        <f>A21+1</f>
        <v>17</v>
      </c>
      <c r="B22" s="10" t="s">
        <v>218</v>
      </c>
      <c r="C22" s="72">
        <v>9440010</v>
      </c>
      <c r="D22" s="52" t="s">
        <v>11</v>
      </c>
      <c r="E22" s="46" t="s">
        <v>219</v>
      </c>
      <c r="F22" s="73" t="s">
        <v>21</v>
      </c>
      <c r="G22" s="72"/>
      <c r="H22" s="72"/>
      <c r="I22" s="53" t="s">
        <v>217</v>
      </c>
      <c r="J22" s="73" t="s">
        <v>376</v>
      </c>
      <c r="K22" s="72" t="s">
        <v>244</v>
      </c>
      <c r="L22" s="72" t="s">
        <v>245</v>
      </c>
      <c r="M22" s="10" t="s">
        <v>306</v>
      </c>
      <c r="N22" s="72">
        <v>452</v>
      </c>
      <c r="O22" s="72" t="s">
        <v>208</v>
      </c>
      <c r="P22" s="68">
        <v>900000</v>
      </c>
      <c r="Q22" s="23"/>
      <c r="R22" s="23"/>
      <c r="S22" s="10" t="s">
        <v>364</v>
      </c>
      <c r="T22" s="72"/>
      <c r="U22" s="72" t="s">
        <v>214</v>
      </c>
      <c r="V22" s="72" t="s">
        <v>26</v>
      </c>
      <c r="W22" s="72"/>
    </row>
    <row r="23" spans="1:23" ht="84" x14ac:dyDescent="0.2">
      <c r="A23" s="72">
        <f t="shared" ref="A23:A86" si="0">A22+1</f>
        <v>18</v>
      </c>
      <c r="B23" s="10" t="s">
        <v>215</v>
      </c>
      <c r="C23" s="72" t="s">
        <v>216</v>
      </c>
      <c r="D23" s="47" t="s">
        <v>11</v>
      </c>
      <c r="E23" s="46" t="s">
        <v>221</v>
      </c>
      <c r="F23" s="78" t="s">
        <v>220</v>
      </c>
      <c r="G23" s="72"/>
      <c r="H23" s="72"/>
      <c r="I23" s="46" t="s">
        <v>222</v>
      </c>
      <c r="J23" s="73" t="s">
        <v>376</v>
      </c>
      <c r="K23" s="72" t="s">
        <v>244</v>
      </c>
      <c r="L23" s="72" t="s">
        <v>245</v>
      </c>
      <c r="M23" s="69" t="s">
        <v>307</v>
      </c>
      <c r="N23" s="72" t="s">
        <v>225</v>
      </c>
      <c r="O23" s="72" t="s">
        <v>226</v>
      </c>
      <c r="P23" s="4">
        <v>354420</v>
      </c>
      <c r="Q23" s="23"/>
      <c r="R23" s="23"/>
      <c r="S23" s="10" t="s">
        <v>364</v>
      </c>
      <c r="T23" s="72"/>
      <c r="U23" s="10" t="s">
        <v>214</v>
      </c>
      <c r="V23" s="72" t="s">
        <v>26</v>
      </c>
      <c r="W23" s="72"/>
    </row>
    <row r="24" spans="1:23" ht="96" x14ac:dyDescent="0.2">
      <c r="A24" s="72">
        <f t="shared" si="0"/>
        <v>19</v>
      </c>
      <c r="B24" s="10" t="s">
        <v>215</v>
      </c>
      <c r="C24" s="72">
        <v>7010000</v>
      </c>
      <c r="D24" s="47" t="s">
        <v>11</v>
      </c>
      <c r="E24" s="46" t="s">
        <v>221</v>
      </c>
      <c r="F24" s="73" t="s">
        <v>220</v>
      </c>
      <c r="G24" s="72"/>
      <c r="H24" s="72"/>
      <c r="I24" s="53" t="s">
        <v>227</v>
      </c>
      <c r="J24" s="73" t="s">
        <v>376</v>
      </c>
      <c r="K24" s="72" t="s">
        <v>244</v>
      </c>
      <c r="L24" s="72" t="s">
        <v>245</v>
      </c>
      <c r="M24" s="69" t="s">
        <v>307</v>
      </c>
      <c r="N24" s="72" t="s">
        <v>223</v>
      </c>
      <c r="O24" s="72" t="s">
        <v>224</v>
      </c>
      <c r="P24" s="4">
        <v>660000</v>
      </c>
      <c r="Q24" s="23"/>
      <c r="R24" s="23"/>
      <c r="S24" s="10" t="s">
        <v>364</v>
      </c>
      <c r="T24" s="72"/>
      <c r="U24" s="10" t="s">
        <v>214</v>
      </c>
      <c r="V24" s="72" t="s">
        <v>26</v>
      </c>
      <c r="W24" s="72"/>
    </row>
    <row r="25" spans="1:23" ht="84" x14ac:dyDescent="0.2">
      <c r="A25" s="72">
        <f t="shared" si="0"/>
        <v>20</v>
      </c>
      <c r="B25" s="10" t="s">
        <v>215</v>
      </c>
      <c r="C25" s="72">
        <v>7010000</v>
      </c>
      <c r="D25" s="47" t="s">
        <v>11</v>
      </c>
      <c r="E25" s="46" t="s">
        <v>228</v>
      </c>
      <c r="F25" s="73" t="s">
        <v>220</v>
      </c>
      <c r="G25" s="72"/>
      <c r="H25" s="72"/>
      <c r="I25" s="53" t="s">
        <v>229</v>
      </c>
      <c r="J25" s="73" t="s">
        <v>376</v>
      </c>
      <c r="K25" s="72" t="s">
        <v>244</v>
      </c>
      <c r="L25" s="72" t="s">
        <v>245</v>
      </c>
      <c r="M25" s="69" t="s">
        <v>307</v>
      </c>
      <c r="N25" s="72" t="s">
        <v>230</v>
      </c>
      <c r="O25" s="72" t="s">
        <v>231</v>
      </c>
      <c r="P25" s="4">
        <v>246840</v>
      </c>
      <c r="Q25" s="23"/>
      <c r="R25" s="23"/>
      <c r="S25" s="10" t="s">
        <v>364</v>
      </c>
      <c r="T25" s="72"/>
      <c r="U25" s="10" t="s">
        <v>214</v>
      </c>
      <c r="V25" s="72" t="s">
        <v>26</v>
      </c>
      <c r="W25" s="72"/>
    </row>
    <row r="26" spans="1:23" ht="72" x14ac:dyDescent="0.2">
      <c r="A26" s="72">
        <f t="shared" si="0"/>
        <v>21</v>
      </c>
      <c r="B26" s="10" t="s">
        <v>215</v>
      </c>
      <c r="C26" s="72">
        <v>7010000</v>
      </c>
      <c r="D26" s="47" t="s">
        <v>11</v>
      </c>
      <c r="E26" s="46" t="s">
        <v>221</v>
      </c>
      <c r="F26" s="73" t="s">
        <v>220</v>
      </c>
      <c r="G26" s="72"/>
      <c r="H26" s="72"/>
      <c r="I26" s="53" t="s">
        <v>232</v>
      </c>
      <c r="J26" s="73" t="s">
        <v>376</v>
      </c>
      <c r="K26" s="72" t="s">
        <v>244</v>
      </c>
      <c r="L26" s="72" t="s">
        <v>245</v>
      </c>
      <c r="M26" s="69" t="s">
        <v>307</v>
      </c>
      <c r="N26" s="72" t="s">
        <v>233</v>
      </c>
      <c r="O26" s="72" t="s">
        <v>234</v>
      </c>
      <c r="P26" s="4">
        <v>273240</v>
      </c>
      <c r="Q26" s="23"/>
      <c r="R26" s="23"/>
      <c r="S26" s="10" t="s">
        <v>364</v>
      </c>
      <c r="T26" s="72"/>
      <c r="U26" s="10" t="s">
        <v>214</v>
      </c>
      <c r="V26" s="72" t="s">
        <v>26</v>
      </c>
      <c r="W26" s="72"/>
    </row>
    <row r="27" spans="1:23" ht="36" x14ac:dyDescent="0.2">
      <c r="A27" s="72">
        <f t="shared" si="0"/>
        <v>22</v>
      </c>
      <c r="B27" s="10" t="s">
        <v>235</v>
      </c>
      <c r="C27" s="72" t="s">
        <v>236</v>
      </c>
      <c r="D27" s="47" t="s">
        <v>11</v>
      </c>
      <c r="E27" s="46" t="s">
        <v>237</v>
      </c>
      <c r="F27" s="73" t="s">
        <v>220</v>
      </c>
      <c r="G27" s="72"/>
      <c r="H27" s="72"/>
      <c r="I27" s="53" t="s">
        <v>238</v>
      </c>
      <c r="J27" s="73" t="s">
        <v>376</v>
      </c>
      <c r="K27" s="72" t="s">
        <v>244</v>
      </c>
      <c r="L27" s="72" t="s">
        <v>245</v>
      </c>
      <c r="M27" s="10" t="s">
        <v>308</v>
      </c>
      <c r="N27" s="72" t="s">
        <v>239</v>
      </c>
      <c r="O27" s="72" t="s">
        <v>240</v>
      </c>
      <c r="P27" s="4">
        <v>150000</v>
      </c>
      <c r="Q27" s="23"/>
      <c r="R27" s="23"/>
      <c r="S27" s="10" t="s">
        <v>364</v>
      </c>
      <c r="T27" s="72"/>
      <c r="U27" s="10" t="s">
        <v>214</v>
      </c>
      <c r="V27" s="72" t="s">
        <v>26</v>
      </c>
      <c r="W27" s="72"/>
    </row>
    <row r="28" spans="1:23" ht="36" x14ac:dyDescent="0.2">
      <c r="A28" s="72">
        <f t="shared" si="0"/>
        <v>23</v>
      </c>
      <c r="B28" s="10" t="s">
        <v>241</v>
      </c>
      <c r="C28" s="72">
        <v>6412</v>
      </c>
      <c r="D28" s="47" t="s">
        <v>11</v>
      </c>
      <c r="E28" s="46" t="s">
        <v>77</v>
      </c>
      <c r="F28" s="73" t="s">
        <v>220</v>
      </c>
      <c r="G28" s="72"/>
      <c r="H28" s="72"/>
      <c r="I28" s="53" t="s">
        <v>242</v>
      </c>
      <c r="J28" s="73" t="s">
        <v>377</v>
      </c>
      <c r="K28" s="72" t="s">
        <v>244</v>
      </c>
      <c r="L28" s="72" t="s">
        <v>245</v>
      </c>
      <c r="M28" s="10" t="s">
        <v>309</v>
      </c>
      <c r="N28" s="72" t="s">
        <v>239</v>
      </c>
      <c r="O28" s="72" t="s">
        <v>240</v>
      </c>
      <c r="P28" s="4">
        <v>64000</v>
      </c>
      <c r="Q28" s="23"/>
      <c r="R28" s="23"/>
      <c r="S28" s="10" t="s">
        <v>281</v>
      </c>
      <c r="T28" s="10" t="s">
        <v>213</v>
      </c>
      <c r="U28" s="72"/>
      <c r="V28" s="72" t="s">
        <v>7</v>
      </c>
      <c r="W28" s="72"/>
    </row>
    <row r="29" spans="1:23" ht="36" x14ac:dyDescent="0.2">
      <c r="A29" s="72">
        <f t="shared" si="0"/>
        <v>24</v>
      </c>
      <c r="B29" s="10" t="s">
        <v>246</v>
      </c>
      <c r="C29" s="72" t="s">
        <v>247</v>
      </c>
      <c r="D29" s="47" t="s">
        <v>11</v>
      </c>
      <c r="E29" s="46" t="s">
        <v>248</v>
      </c>
      <c r="F29" s="73"/>
      <c r="G29" s="72"/>
      <c r="H29" s="72"/>
      <c r="I29" s="53" t="s">
        <v>248</v>
      </c>
      <c r="J29" s="53"/>
      <c r="K29" s="72" t="s">
        <v>249</v>
      </c>
      <c r="L29" s="72" t="s">
        <v>250</v>
      </c>
      <c r="M29" s="29">
        <v>4000</v>
      </c>
      <c r="N29" s="72">
        <v>452</v>
      </c>
      <c r="O29" s="72" t="s">
        <v>240</v>
      </c>
      <c r="P29" s="4">
        <v>200000</v>
      </c>
      <c r="Q29" s="23"/>
      <c r="R29" s="23"/>
      <c r="S29" s="10" t="s">
        <v>364</v>
      </c>
      <c r="T29" s="72"/>
      <c r="U29" s="10" t="s">
        <v>214</v>
      </c>
      <c r="V29" s="72"/>
      <c r="W29" s="72"/>
    </row>
    <row r="30" spans="1:23" ht="36" x14ac:dyDescent="0.2">
      <c r="A30" s="72">
        <f t="shared" si="0"/>
        <v>25</v>
      </c>
      <c r="B30" s="10" t="s">
        <v>241</v>
      </c>
      <c r="C30" s="72">
        <v>6412</v>
      </c>
      <c r="D30" s="47" t="s">
        <v>11</v>
      </c>
      <c r="E30" s="46" t="s">
        <v>12</v>
      </c>
      <c r="F30" s="73"/>
      <c r="G30" s="72"/>
      <c r="H30" s="72"/>
      <c r="I30" s="53" t="s">
        <v>251</v>
      </c>
      <c r="J30" s="73"/>
      <c r="K30" s="72" t="s">
        <v>206</v>
      </c>
      <c r="L30" s="72" t="s">
        <v>207</v>
      </c>
      <c r="M30" s="29" t="s">
        <v>311</v>
      </c>
      <c r="N30" s="72">
        <v>452</v>
      </c>
      <c r="O30" s="72" t="s">
        <v>240</v>
      </c>
      <c r="P30" s="4">
        <v>55000</v>
      </c>
      <c r="Q30" s="23"/>
      <c r="R30" s="23"/>
      <c r="S30" s="10" t="s">
        <v>364</v>
      </c>
      <c r="T30" s="72"/>
      <c r="U30" s="10" t="s">
        <v>214</v>
      </c>
      <c r="V30" s="72" t="s">
        <v>26</v>
      </c>
      <c r="W30" s="72"/>
    </row>
    <row r="31" spans="1:23" ht="24" x14ac:dyDescent="0.2">
      <c r="A31" s="72">
        <f t="shared" si="0"/>
        <v>26</v>
      </c>
      <c r="B31" s="10" t="s">
        <v>252</v>
      </c>
      <c r="C31" s="72" t="s">
        <v>253</v>
      </c>
      <c r="D31" s="47" t="s">
        <v>11</v>
      </c>
      <c r="E31" s="46" t="s">
        <v>13</v>
      </c>
      <c r="F31" s="73"/>
      <c r="G31" s="72"/>
      <c r="H31" s="72"/>
      <c r="I31" s="53" t="s">
        <v>13</v>
      </c>
      <c r="J31" s="73"/>
      <c r="K31" s="72" t="s">
        <v>244</v>
      </c>
      <c r="L31" s="72" t="s">
        <v>245</v>
      </c>
      <c r="M31" s="29" t="s">
        <v>310</v>
      </c>
      <c r="N31" s="72">
        <v>452</v>
      </c>
      <c r="O31" s="72" t="s">
        <v>240</v>
      </c>
      <c r="P31" s="4">
        <v>41250</v>
      </c>
      <c r="Q31" s="23"/>
      <c r="R31" s="23"/>
      <c r="S31" s="10" t="s">
        <v>288</v>
      </c>
      <c r="T31" s="72"/>
      <c r="U31" s="10" t="s">
        <v>214</v>
      </c>
      <c r="V31" s="72" t="s">
        <v>26</v>
      </c>
      <c r="W31" s="72"/>
    </row>
    <row r="32" spans="1:23" ht="36" x14ac:dyDescent="0.2">
      <c r="A32" s="72">
        <f t="shared" si="0"/>
        <v>27</v>
      </c>
      <c r="B32" s="10" t="s">
        <v>254</v>
      </c>
      <c r="C32" s="72" t="s">
        <v>255</v>
      </c>
      <c r="D32" s="47" t="s">
        <v>11</v>
      </c>
      <c r="E32" s="46" t="s">
        <v>257</v>
      </c>
      <c r="F32" s="73"/>
      <c r="G32" s="72"/>
      <c r="H32" s="72"/>
      <c r="I32" s="53" t="s">
        <v>257</v>
      </c>
      <c r="J32" s="53"/>
      <c r="K32" s="72" t="s">
        <v>256</v>
      </c>
      <c r="L32" s="72" t="s">
        <v>312</v>
      </c>
      <c r="M32" s="29" t="s">
        <v>310</v>
      </c>
      <c r="N32" s="72">
        <v>452</v>
      </c>
      <c r="O32" s="72" t="s">
        <v>240</v>
      </c>
      <c r="P32" s="4">
        <v>600000</v>
      </c>
      <c r="Q32" s="23"/>
      <c r="R32" s="23"/>
      <c r="S32" s="10" t="s">
        <v>281</v>
      </c>
      <c r="T32" s="10" t="s">
        <v>213</v>
      </c>
      <c r="U32" s="72"/>
      <c r="V32" s="72" t="s">
        <v>7</v>
      </c>
      <c r="W32" s="72"/>
    </row>
    <row r="33" spans="1:23" ht="72" x14ac:dyDescent="0.2">
      <c r="A33" s="72">
        <f t="shared" si="0"/>
        <v>28</v>
      </c>
      <c r="B33" s="10" t="s">
        <v>258</v>
      </c>
      <c r="C33" s="72">
        <v>3440150</v>
      </c>
      <c r="D33" s="47" t="s">
        <v>11</v>
      </c>
      <c r="E33" s="49" t="s">
        <v>16</v>
      </c>
      <c r="F33" s="73"/>
      <c r="G33" s="72"/>
      <c r="H33" s="72"/>
      <c r="I33" s="53" t="s">
        <v>15</v>
      </c>
      <c r="J33" s="53"/>
      <c r="K33" s="72" t="s">
        <v>244</v>
      </c>
      <c r="L33" s="72" t="s">
        <v>245</v>
      </c>
      <c r="M33" s="11" t="s">
        <v>313</v>
      </c>
      <c r="N33" s="72">
        <v>452</v>
      </c>
      <c r="O33" s="72" t="s">
        <v>240</v>
      </c>
      <c r="P33" s="4">
        <v>2500000</v>
      </c>
      <c r="Q33" s="23"/>
      <c r="R33" s="23"/>
      <c r="S33" s="10" t="s">
        <v>288</v>
      </c>
      <c r="T33" s="10" t="s">
        <v>213</v>
      </c>
      <c r="U33" s="72"/>
      <c r="V33" s="72" t="s">
        <v>7</v>
      </c>
      <c r="W33" s="72"/>
    </row>
    <row r="34" spans="1:23" ht="60" x14ac:dyDescent="0.2">
      <c r="A34" s="72">
        <f t="shared" si="0"/>
        <v>29</v>
      </c>
      <c r="B34" s="10" t="s">
        <v>259</v>
      </c>
      <c r="C34" s="72" t="s">
        <v>260</v>
      </c>
      <c r="D34" s="47" t="s">
        <v>11</v>
      </c>
      <c r="E34" s="46" t="s">
        <v>17</v>
      </c>
      <c r="F34" s="73"/>
      <c r="G34" s="72"/>
      <c r="H34" s="72"/>
      <c r="I34" s="53" t="s">
        <v>378</v>
      </c>
      <c r="J34" s="53"/>
      <c r="K34" s="72" t="s">
        <v>206</v>
      </c>
      <c r="L34" s="72" t="s">
        <v>207</v>
      </c>
      <c r="M34" s="29" t="s">
        <v>313</v>
      </c>
      <c r="N34" s="72">
        <v>452</v>
      </c>
      <c r="O34" s="72" t="s">
        <v>240</v>
      </c>
      <c r="P34" s="4">
        <v>1015000</v>
      </c>
      <c r="Q34" s="23"/>
      <c r="R34" s="23"/>
      <c r="S34" s="10" t="s">
        <v>364</v>
      </c>
      <c r="T34" s="13"/>
      <c r="U34" s="10" t="s">
        <v>214</v>
      </c>
      <c r="V34" s="72" t="s">
        <v>314</v>
      </c>
      <c r="W34" s="72"/>
    </row>
    <row r="35" spans="1:23" ht="36" x14ac:dyDescent="0.2">
      <c r="A35" s="72">
        <f t="shared" si="0"/>
        <v>30</v>
      </c>
      <c r="B35" s="10" t="s">
        <v>261</v>
      </c>
      <c r="C35" s="72" t="s">
        <v>262</v>
      </c>
      <c r="D35" s="47" t="s">
        <v>11</v>
      </c>
      <c r="E35" s="46" t="s">
        <v>18</v>
      </c>
      <c r="F35" s="73"/>
      <c r="G35" s="72"/>
      <c r="H35" s="72"/>
      <c r="I35" s="53" t="s">
        <v>380</v>
      </c>
      <c r="J35" s="53"/>
      <c r="K35" s="72" t="s">
        <v>244</v>
      </c>
      <c r="L35" s="72" t="s">
        <v>245</v>
      </c>
      <c r="M35" s="29" t="s">
        <v>310</v>
      </c>
      <c r="N35" s="72">
        <v>452</v>
      </c>
      <c r="O35" s="72" t="s">
        <v>240</v>
      </c>
      <c r="P35" s="4">
        <v>150000</v>
      </c>
      <c r="Q35" s="23"/>
      <c r="R35" s="23"/>
      <c r="S35" s="10" t="s">
        <v>288</v>
      </c>
      <c r="T35" s="10" t="s">
        <v>213</v>
      </c>
      <c r="U35" s="72"/>
      <c r="V35" s="72" t="s">
        <v>7</v>
      </c>
      <c r="W35" s="72"/>
    </row>
    <row r="36" spans="1:23" ht="36" x14ac:dyDescent="0.2">
      <c r="A36" s="72">
        <f t="shared" si="0"/>
        <v>31</v>
      </c>
      <c r="B36" s="30" t="s">
        <v>263</v>
      </c>
      <c r="C36" s="12" t="s">
        <v>264</v>
      </c>
      <c r="D36" s="65" t="s">
        <v>11</v>
      </c>
      <c r="E36" s="66" t="s">
        <v>19</v>
      </c>
      <c r="F36" s="73"/>
      <c r="G36" s="12"/>
      <c r="H36" s="12"/>
      <c r="I36" s="66" t="s">
        <v>381</v>
      </c>
      <c r="J36" s="73" t="s">
        <v>382</v>
      </c>
      <c r="K36" s="12" t="s">
        <v>244</v>
      </c>
      <c r="L36" s="12" t="s">
        <v>245</v>
      </c>
      <c r="M36" s="67" t="s">
        <v>310</v>
      </c>
      <c r="N36" s="12">
        <v>452</v>
      </c>
      <c r="O36" s="12" t="s">
        <v>240</v>
      </c>
      <c r="P36" s="31">
        <f>1300000+150000</f>
        <v>1450000</v>
      </c>
      <c r="Q36" s="23"/>
      <c r="R36" s="23"/>
      <c r="T36" s="10" t="s">
        <v>213</v>
      </c>
      <c r="U36" s="72"/>
      <c r="V36" s="72" t="s">
        <v>7</v>
      </c>
      <c r="W36" s="72"/>
    </row>
    <row r="37" spans="1:23" ht="36" x14ac:dyDescent="0.2">
      <c r="A37" s="72">
        <f t="shared" si="0"/>
        <v>32</v>
      </c>
      <c r="B37" s="10" t="s">
        <v>265</v>
      </c>
      <c r="C37" s="72" t="s">
        <v>266</v>
      </c>
      <c r="D37" s="47" t="s">
        <v>11</v>
      </c>
      <c r="E37" s="46" t="s">
        <v>267</v>
      </c>
      <c r="F37" s="73"/>
      <c r="G37" s="72"/>
      <c r="H37" s="72"/>
      <c r="I37" s="53" t="s">
        <v>20</v>
      </c>
      <c r="J37" s="53"/>
      <c r="K37" s="72" t="s">
        <v>244</v>
      </c>
      <c r="L37" s="72" t="s">
        <v>245</v>
      </c>
      <c r="M37" s="29" t="s">
        <v>310</v>
      </c>
      <c r="N37" s="72">
        <v>452</v>
      </c>
      <c r="O37" s="72" t="s">
        <v>240</v>
      </c>
      <c r="P37" s="4">
        <v>350000</v>
      </c>
      <c r="Q37" s="23"/>
      <c r="R37" s="23"/>
      <c r="S37" s="10" t="s">
        <v>281</v>
      </c>
      <c r="T37" s="10" t="s">
        <v>213</v>
      </c>
      <c r="U37" s="72"/>
      <c r="V37" s="72" t="s">
        <v>7</v>
      </c>
      <c r="W37" s="72"/>
    </row>
    <row r="38" spans="1:23" ht="24" x14ac:dyDescent="0.2">
      <c r="A38" s="72">
        <f t="shared" si="0"/>
        <v>33</v>
      </c>
      <c r="B38" s="10" t="s">
        <v>268</v>
      </c>
      <c r="C38" s="72">
        <v>6410000</v>
      </c>
      <c r="D38" s="47" t="s">
        <v>11</v>
      </c>
      <c r="E38" s="46" t="s">
        <v>269</v>
      </c>
      <c r="F38" s="73"/>
      <c r="G38" s="72"/>
      <c r="H38" s="72"/>
      <c r="I38" s="53" t="s">
        <v>383</v>
      </c>
      <c r="J38" s="53"/>
      <c r="K38" s="72" t="s">
        <v>206</v>
      </c>
      <c r="L38" s="72" t="s">
        <v>207</v>
      </c>
      <c r="M38" s="29" t="s">
        <v>310</v>
      </c>
      <c r="N38" s="72">
        <v>452</v>
      </c>
      <c r="O38" s="72" t="s">
        <v>240</v>
      </c>
      <c r="P38" s="4">
        <f>41745+528770</f>
        <v>570515</v>
      </c>
      <c r="Q38" s="23"/>
      <c r="R38" s="23"/>
      <c r="S38" s="10" t="s">
        <v>364</v>
      </c>
      <c r="T38" s="72"/>
      <c r="U38" s="10" t="s">
        <v>214</v>
      </c>
      <c r="V38" s="72" t="s">
        <v>26</v>
      </c>
      <c r="W38" s="72"/>
    </row>
    <row r="39" spans="1:23" ht="24" x14ac:dyDescent="0.2">
      <c r="A39" s="72">
        <f t="shared" si="0"/>
        <v>34</v>
      </c>
      <c r="B39" s="22" t="s">
        <v>270</v>
      </c>
      <c r="C39" s="8" t="s">
        <v>271</v>
      </c>
      <c r="D39" s="52" t="s">
        <v>11</v>
      </c>
      <c r="E39" s="53" t="s">
        <v>22</v>
      </c>
      <c r="F39" s="73"/>
      <c r="G39" s="72"/>
      <c r="H39" s="72"/>
      <c r="I39" s="53" t="s">
        <v>23</v>
      </c>
      <c r="J39" s="74"/>
      <c r="K39" s="72" t="s">
        <v>206</v>
      </c>
      <c r="L39" s="72" t="s">
        <v>207</v>
      </c>
      <c r="M39" s="29" t="s">
        <v>310</v>
      </c>
      <c r="N39" s="72">
        <v>452</v>
      </c>
      <c r="O39" s="72" t="s">
        <v>240</v>
      </c>
      <c r="P39" s="4">
        <v>150000</v>
      </c>
      <c r="Q39" s="23"/>
      <c r="R39" s="23"/>
      <c r="S39" s="10" t="s">
        <v>292</v>
      </c>
      <c r="T39" s="10" t="s">
        <v>213</v>
      </c>
      <c r="U39" s="72"/>
      <c r="V39" s="72" t="s">
        <v>7</v>
      </c>
      <c r="W39" s="72"/>
    </row>
    <row r="40" spans="1:23" ht="36" x14ac:dyDescent="0.2">
      <c r="A40" s="72">
        <f t="shared" si="0"/>
        <v>35</v>
      </c>
      <c r="B40" s="10" t="s">
        <v>272</v>
      </c>
      <c r="C40" s="72" t="s">
        <v>273</v>
      </c>
      <c r="D40" s="47" t="s">
        <v>11</v>
      </c>
      <c r="E40" s="46" t="s">
        <v>384</v>
      </c>
      <c r="F40" s="73"/>
      <c r="G40" s="72"/>
      <c r="H40" s="72"/>
      <c r="I40" s="53" t="s">
        <v>24</v>
      </c>
      <c r="J40" s="74"/>
      <c r="K40" s="72" t="s">
        <v>206</v>
      </c>
      <c r="L40" s="72" t="s">
        <v>207</v>
      </c>
      <c r="M40" s="29" t="s">
        <v>310</v>
      </c>
      <c r="N40" s="72">
        <v>452</v>
      </c>
      <c r="O40" s="72" t="s">
        <v>240</v>
      </c>
      <c r="P40" s="4">
        <v>150000</v>
      </c>
      <c r="Q40" s="23"/>
      <c r="R40" s="23"/>
      <c r="S40" s="10" t="s">
        <v>288</v>
      </c>
      <c r="T40" s="10" t="s">
        <v>213</v>
      </c>
      <c r="U40" s="72"/>
      <c r="V40" s="72" t="s">
        <v>7</v>
      </c>
      <c r="W40" s="72"/>
    </row>
    <row r="41" spans="1:23" ht="36" x14ac:dyDescent="0.2">
      <c r="A41" s="72">
        <f t="shared" si="0"/>
        <v>36</v>
      </c>
      <c r="B41" s="10" t="s">
        <v>315</v>
      </c>
      <c r="C41" s="72">
        <v>7423050</v>
      </c>
      <c r="D41" s="47" t="s">
        <v>11</v>
      </c>
      <c r="E41" s="46" t="s">
        <v>298</v>
      </c>
      <c r="F41" s="73"/>
      <c r="G41" s="72"/>
      <c r="H41" s="72"/>
      <c r="I41" s="53" t="s">
        <v>316</v>
      </c>
      <c r="J41" s="74"/>
      <c r="K41" s="72" t="s">
        <v>206</v>
      </c>
      <c r="L41" s="72" t="s">
        <v>207</v>
      </c>
      <c r="M41" s="29" t="s">
        <v>317</v>
      </c>
      <c r="N41" s="72">
        <v>452</v>
      </c>
      <c r="O41" s="72" t="s">
        <v>240</v>
      </c>
      <c r="P41" s="64">
        <v>280000</v>
      </c>
      <c r="Q41" s="25"/>
      <c r="R41" s="23"/>
      <c r="S41" s="69" t="s">
        <v>292</v>
      </c>
      <c r="T41" s="69" t="s">
        <v>213</v>
      </c>
      <c r="U41" s="71"/>
      <c r="V41" s="71" t="s">
        <v>7</v>
      </c>
      <c r="W41" s="72"/>
    </row>
    <row r="42" spans="1:23" ht="36" x14ac:dyDescent="0.2">
      <c r="A42" s="72">
        <f t="shared" si="0"/>
        <v>37</v>
      </c>
      <c r="B42" s="10" t="s">
        <v>274</v>
      </c>
      <c r="C42" s="72" t="s">
        <v>275</v>
      </c>
      <c r="D42" s="47" t="s">
        <v>25</v>
      </c>
      <c r="E42" s="46" t="s">
        <v>27</v>
      </c>
      <c r="F42" s="46"/>
      <c r="G42" s="72"/>
      <c r="H42" s="72"/>
      <c r="I42" s="53" t="s">
        <v>28</v>
      </c>
      <c r="J42" s="82" t="s">
        <v>390</v>
      </c>
      <c r="K42" s="72" t="s">
        <v>206</v>
      </c>
      <c r="L42" s="72" t="s">
        <v>207</v>
      </c>
      <c r="M42" s="29" t="s">
        <v>318</v>
      </c>
      <c r="N42" s="72">
        <v>452</v>
      </c>
      <c r="O42" s="72" t="s">
        <v>240</v>
      </c>
      <c r="P42" s="4">
        <v>60000</v>
      </c>
      <c r="Q42" s="23"/>
      <c r="R42" s="23"/>
      <c r="S42" s="10" t="s">
        <v>321</v>
      </c>
      <c r="T42" s="72"/>
      <c r="U42" s="10" t="s">
        <v>276</v>
      </c>
      <c r="V42" s="72" t="s">
        <v>26</v>
      </c>
      <c r="W42" s="72"/>
    </row>
    <row r="43" spans="1:23" ht="36" x14ac:dyDescent="0.2">
      <c r="A43" s="72">
        <f t="shared" si="0"/>
        <v>38</v>
      </c>
      <c r="B43" s="10" t="s">
        <v>277</v>
      </c>
      <c r="C43" s="72" t="s">
        <v>278</v>
      </c>
      <c r="D43" s="47" t="s">
        <v>25</v>
      </c>
      <c r="E43" s="46" t="s">
        <v>29</v>
      </c>
      <c r="F43" s="46"/>
      <c r="G43" s="72"/>
      <c r="H43" s="72"/>
      <c r="I43" s="53" t="s">
        <v>279</v>
      </c>
      <c r="J43" s="53"/>
      <c r="K43" s="72" t="s">
        <v>206</v>
      </c>
      <c r="L43" s="72" t="s">
        <v>207</v>
      </c>
      <c r="M43" s="29" t="s">
        <v>318</v>
      </c>
      <c r="N43" s="72">
        <v>452</v>
      </c>
      <c r="O43" s="72" t="s">
        <v>240</v>
      </c>
      <c r="P43" s="4">
        <v>160000</v>
      </c>
      <c r="Q43" s="23"/>
      <c r="R43" s="23"/>
      <c r="S43" s="10" t="s">
        <v>321</v>
      </c>
      <c r="T43" s="72"/>
      <c r="U43" s="10" t="s">
        <v>276</v>
      </c>
      <c r="V43" s="72" t="s">
        <v>26</v>
      </c>
      <c r="W43" s="72"/>
    </row>
    <row r="44" spans="1:23" ht="37.5" customHeight="1" x14ac:dyDescent="0.2">
      <c r="A44" s="72">
        <f t="shared" si="0"/>
        <v>39</v>
      </c>
      <c r="B44" s="10" t="s">
        <v>277</v>
      </c>
      <c r="C44" s="72" t="s">
        <v>278</v>
      </c>
      <c r="D44" s="52" t="s">
        <v>25</v>
      </c>
      <c r="E44" s="53" t="s">
        <v>29</v>
      </c>
      <c r="F44" s="53"/>
      <c r="G44" s="72"/>
      <c r="H44" s="72"/>
      <c r="I44" s="53" t="s">
        <v>280</v>
      </c>
      <c r="J44" s="53"/>
      <c r="K44" s="72" t="s">
        <v>206</v>
      </c>
      <c r="L44" s="72" t="s">
        <v>207</v>
      </c>
      <c r="M44" s="10" t="s">
        <v>318</v>
      </c>
      <c r="N44" s="72">
        <v>452</v>
      </c>
      <c r="O44" s="72" t="s">
        <v>240</v>
      </c>
      <c r="P44" s="4">
        <v>150000</v>
      </c>
      <c r="Q44" s="72"/>
      <c r="R44" s="72"/>
      <c r="S44" s="10" t="s">
        <v>321</v>
      </c>
      <c r="T44" s="72"/>
      <c r="U44" s="69" t="s">
        <v>276</v>
      </c>
      <c r="V44" s="72" t="s">
        <v>26</v>
      </c>
      <c r="W44" s="72"/>
    </row>
    <row r="45" spans="1:23" ht="43.5" customHeight="1" x14ac:dyDescent="0.2">
      <c r="A45" s="72">
        <f t="shared" si="0"/>
        <v>40</v>
      </c>
      <c r="B45" s="7" t="s">
        <v>282</v>
      </c>
      <c r="C45" s="5" t="s">
        <v>283</v>
      </c>
      <c r="D45" s="54" t="s">
        <v>31</v>
      </c>
      <c r="E45" s="55" t="s">
        <v>30</v>
      </c>
      <c r="F45" s="55"/>
      <c r="G45" s="5"/>
      <c r="H45" s="5"/>
      <c r="I45" s="55" t="s">
        <v>32</v>
      </c>
      <c r="J45" s="81" t="s">
        <v>389</v>
      </c>
      <c r="K45" s="5" t="s">
        <v>206</v>
      </c>
      <c r="L45" s="5" t="s">
        <v>207</v>
      </c>
      <c r="M45" s="7" t="s">
        <v>345</v>
      </c>
      <c r="N45" s="5">
        <v>452</v>
      </c>
      <c r="O45" s="5" t="s">
        <v>240</v>
      </c>
      <c r="P45" s="26">
        <v>1178657</v>
      </c>
      <c r="Q45" s="5"/>
      <c r="R45" s="5"/>
      <c r="S45" s="7" t="s">
        <v>290</v>
      </c>
      <c r="T45" s="13"/>
      <c r="U45" s="7" t="s">
        <v>291</v>
      </c>
      <c r="V45" s="5" t="s">
        <v>26</v>
      </c>
      <c r="W45" s="5"/>
    </row>
    <row r="46" spans="1:23" ht="39.75" customHeight="1" x14ac:dyDescent="0.2">
      <c r="A46" s="72">
        <f t="shared" si="0"/>
        <v>41</v>
      </c>
      <c r="B46" s="7" t="s">
        <v>284</v>
      </c>
      <c r="C46" s="5" t="s">
        <v>285</v>
      </c>
      <c r="D46" s="54" t="s">
        <v>33</v>
      </c>
      <c r="E46" s="55" t="s">
        <v>34</v>
      </c>
      <c r="F46" s="55" t="s">
        <v>35</v>
      </c>
      <c r="G46" s="5"/>
      <c r="H46" s="5"/>
      <c r="I46" s="55" t="s">
        <v>36</v>
      </c>
      <c r="J46" s="55"/>
      <c r="K46" s="5">
        <v>839</v>
      </c>
      <c r="L46" s="5" t="s">
        <v>319</v>
      </c>
      <c r="M46" s="7" t="s">
        <v>345</v>
      </c>
      <c r="N46" s="5">
        <v>452</v>
      </c>
      <c r="O46" s="5" t="s">
        <v>240</v>
      </c>
      <c r="P46" s="26">
        <v>1080000</v>
      </c>
      <c r="Q46" s="5"/>
      <c r="R46" s="5"/>
      <c r="S46" s="26" t="s">
        <v>281</v>
      </c>
      <c r="T46" s="6" t="s">
        <v>213</v>
      </c>
      <c r="U46" s="5"/>
      <c r="V46" s="5" t="s">
        <v>7</v>
      </c>
      <c r="W46" s="5"/>
    </row>
    <row r="47" spans="1:23" ht="34.5" customHeight="1" x14ac:dyDescent="0.2">
      <c r="A47" s="72">
        <f t="shared" si="0"/>
        <v>42</v>
      </c>
      <c r="B47" s="7" t="s">
        <v>284</v>
      </c>
      <c r="C47" s="5" t="s">
        <v>285</v>
      </c>
      <c r="D47" s="54" t="s">
        <v>33</v>
      </c>
      <c r="E47" s="55" t="s">
        <v>34</v>
      </c>
      <c r="F47" s="55" t="s">
        <v>35</v>
      </c>
      <c r="G47" s="5"/>
      <c r="H47" s="5"/>
      <c r="I47" s="55" t="s">
        <v>38</v>
      </c>
      <c r="J47" s="55"/>
      <c r="K47" s="5">
        <v>839</v>
      </c>
      <c r="L47" s="5" t="s">
        <v>319</v>
      </c>
      <c r="M47" s="7" t="s">
        <v>345</v>
      </c>
      <c r="N47" s="5">
        <v>452</v>
      </c>
      <c r="O47" s="5" t="s">
        <v>240</v>
      </c>
      <c r="P47" s="26">
        <v>2880000</v>
      </c>
      <c r="Q47" s="5"/>
      <c r="R47" s="5"/>
      <c r="S47" s="7" t="s">
        <v>281</v>
      </c>
      <c r="T47" s="7" t="s">
        <v>213</v>
      </c>
      <c r="U47" s="5"/>
      <c r="V47" s="5" t="s">
        <v>7</v>
      </c>
      <c r="W47" s="5"/>
    </row>
    <row r="48" spans="1:23" ht="33" customHeight="1" x14ac:dyDescent="0.2">
      <c r="A48" s="72">
        <f t="shared" si="0"/>
        <v>43</v>
      </c>
      <c r="B48" s="7" t="s">
        <v>284</v>
      </c>
      <c r="C48" s="5" t="s">
        <v>285</v>
      </c>
      <c r="D48" s="54" t="s">
        <v>33</v>
      </c>
      <c r="E48" s="55" t="s">
        <v>34</v>
      </c>
      <c r="F48" s="55" t="s">
        <v>39</v>
      </c>
      <c r="G48" s="5"/>
      <c r="H48" s="5"/>
      <c r="I48" s="55" t="s">
        <v>40</v>
      </c>
      <c r="J48" s="55"/>
      <c r="K48" s="5">
        <v>839</v>
      </c>
      <c r="L48" s="5" t="s">
        <v>319</v>
      </c>
      <c r="M48" s="7" t="s">
        <v>345</v>
      </c>
      <c r="N48" s="5">
        <v>452</v>
      </c>
      <c r="O48" s="5" t="s">
        <v>240</v>
      </c>
      <c r="P48" s="26">
        <v>300000</v>
      </c>
      <c r="Q48" s="5"/>
      <c r="R48" s="5"/>
      <c r="S48" s="7" t="s">
        <v>288</v>
      </c>
      <c r="T48" s="72"/>
      <c r="U48" s="7" t="s">
        <v>214</v>
      </c>
      <c r="V48" s="5" t="s">
        <v>26</v>
      </c>
      <c r="W48" s="5"/>
    </row>
    <row r="49" spans="1:23" ht="40.5" customHeight="1" x14ac:dyDescent="0.2">
      <c r="A49" s="72">
        <f t="shared" si="0"/>
        <v>44</v>
      </c>
      <c r="B49" s="7" t="s">
        <v>284</v>
      </c>
      <c r="C49" s="5" t="s">
        <v>285</v>
      </c>
      <c r="D49" s="54" t="s">
        <v>33</v>
      </c>
      <c r="E49" s="55" t="s">
        <v>34</v>
      </c>
      <c r="F49" s="55" t="s">
        <v>41</v>
      </c>
      <c r="G49" s="5"/>
      <c r="H49" s="5"/>
      <c r="I49" s="55" t="s">
        <v>42</v>
      </c>
      <c r="J49" s="55"/>
      <c r="K49" s="5">
        <v>839</v>
      </c>
      <c r="L49" s="5" t="s">
        <v>319</v>
      </c>
      <c r="M49" s="7" t="s">
        <v>345</v>
      </c>
      <c r="N49" s="5">
        <v>452</v>
      </c>
      <c r="O49" s="5" t="s">
        <v>240</v>
      </c>
      <c r="P49" s="26">
        <v>78000</v>
      </c>
      <c r="Q49" s="5"/>
      <c r="R49" s="5"/>
      <c r="S49" s="7" t="s">
        <v>288</v>
      </c>
      <c r="T49" s="72"/>
      <c r="U49" s="7" t="s">
        <v>214</v>
      </c>
      <c r="V49" s="5" t="s">
        <v>26</v>
      </c>
      <c r="W49" s="5"/>
    </row>
    <row r="50" spans="1:23" ht="39.75" customHeight="1" x14ac:dyDescent="0.2">
      <c r="A50" s="72">
        <f t="shared" si="0"/>
        <v>45</v>
      </c>
      <c r="B50" s="7" t="s">
        <v>284</v>
      </c>
      <c r="C50" s="5" t="s">
        <v>285</v>
      </c>
      <c r="D50" s="54" t="s">
        <v>33</v>
      </c>
      <c r="E50" s="55" t="s">
        <v>34</v>
      </c>
      <c r="F50" s="55" t="s">
        <v>43</v>
      </c>
      <c r="G50" s="5"/>
      <c r="H50" s="5"/>
      <c r="I50" s="55" t="s">
        <v>44</v>
      </c>
      <c r="J50" s="55"/>
      <c r="K50" s="5">
        <v>839</v>
      </c>
      <c r="L50" s="5" t="s">
        <v>319</v>
      </c>
      <c r="M50" s="7" t="s">
        <v>345</v>
      </c>
      <c r="N50" s="5">
        <v>452</v>
      </c>
      <c r="O50" s="5" t="s">
        <v>240</v>
      </c>
      <c r="P50" s="26">
        <v>50000</v>
      </c>
      <c r="Q50" s="5"/>
      <c r="R50" s="5"/>
      <c r="S50" s="7" t="s">
        <v>289</v>
      </c>
      <c r="T50" s="72"/>
      <c r="U50" s="5" t="s">
        <v>214</v>
      </c>
      <c r="V50" s="5" t="s">
        <v>26</v>
      </c>
      <c r="W50" s="5"/>
    </row>
    <row r="51" spans="1:23" ht="39.75" customHeight="1" x14ac:dyDescent="0.2">
      <c r="A51" s="72">
        <f t="shared" si="0"/>
        <v>46</v>
      </c>
      <c r="B51" s="7" t="s">
        <v>284</v>
      </c>
      <c r="C51" s="5" t="s">
        <v>285</v>
      </c>
      <c r="D51" s="54" t="s">
        <v>33</v>
      </c>
      <c r="E51" s="55" t="s">
        <v>34</v>
      </c>
      <c r="F51" s="55" t="s">
        <v>45</v>
      </c>
      <c r="G51" s="5"/>
      <c r="H51" s="5"/>
      <c r="I51" s="55" t="s">
        <v>46</v>
      </c>
      <c r="J51" s="55"/>
      <c r="K51" s="5">
        <v>839</v>
      </c>
      <c r="L51" s="5" t="s">
        <v>319</v>
      </c>
      <c r="M51" s="7" t="s">
        <v>345</v>
      </c>
      <c r="N51" s="5">
        <v>452</v>
      </c>
      <c r="O51" s="5" t="s">
        <v>240</v>
      </c>
      <c r="P51" s="26">
        <v>45000</v>
      </c>
      <c r="Q51" s="5"/>
      <c r="R51" s="5"/>
      <c r="S51" s="7" t="s">
        <v>289</v>
      </c>
      <c r="T51" s="72"/>
      <c r="U51" s="5" t="s">
        <v>214</v>
      </c>
      <c r="V51" s="5" t="s">
        <v>26</v>
      </c>
      <c r="W51" s="5"/>
    </row>
    <row r="52" spans="1:23" ht="49.5" customHeight="1" x14ac:dyDescent="0.2">
      <c r="A52" s="72">
        <f t="shared" si="0"/>
        <v>47</v>
      </c>
      <c r="B52" s="7" t="s">
        <v>284</v>
      </c>
      <c r="C52" s="5" t="s">
        <v>285</v>
      </c>
      <c r="D52" s="54" t="s">
        <v>33</v>
      </c>
      <c r="E52" s="55" t="s">
        <v>34</v>
      </c>
      <c r="F52" s="55" t="s">
        <v>47</v>
      </c>
      <c r="G52" s="5"/>
      <c r="H52" s="5"/>
      <c r="I52" s="55" t="s">
        <v>48</v>
      </c>
      <c r="J52" s="55"/>
      <c r="K52" s="5">
        <v>839</v>
      </c>
      <c r="L52" s="5" t="s">
        <v>319</v>
      </c>
      <c r="M52" s="7" t="s">
        <v>345</v>
      </c>
      <c r="N52" s="5">
        <v>452</v>
      </c>
      <c r="O52" s="5" t="s">
        <v>240</v>
      </c>
      <c r="P52" s="26">
        <v>400000</v>
      </c>
      <c r="Q52" s="5"/>
      <c r="R52" s="5"/>
      <c r="S52" s="7" t="s">
        <v>289</v>
      </c>
      <c r="T52" s="72"/>
      <c r="U52" s="5" t="s">
        <v>214</v>
      </c>
      <c r="V52" s="5" t="s">
        <v>26</v>
      </c>
      <c r="W52" s="5"/>
    </row>
    <row r="53" spans="1:23" ht="43.5" customHeight="1" x14ac:dyDescent="0.2">
      <c r="A53" s="72">
        <f t="shared" si="0"/>
        <v>48</v>
      </c>
      <c r="B53" s="7" t="s">
        <v>284</v>
      </c>
      <c r="C53" s="5" t="s">
        <v>285</v>
      </c>
      <c r="D53" s="54" t="s">
        <v>33</v>
      </c>
      <c r="E53" s="55" t="s">
        <v>34</v>
      </c>
      <c r="F53" s="55" t="s">
        <v>35</v>
      </c>
      <c r="G53" s="5"/>
      <c r="H53" s="5"/>
      <c r="I53" s="55" t="s">
        <v>49</v>
      </c>
      <c r="J53" s="81" t="s">
        <v>393</v>
      </c>
      <c r="K53" s="5">
        <v>839</v>
      </c>
      <c r="L53" s="5" t="s">
        <v>319</v>
      </c>
      <c r="M53" s="7" t="s">
        <v>345</v>
      </c>
      <c r="N53" s="5">
        <v>452</v>
      </c>
      <c r="O53" s="5" t="s">
        <v>240</v>
      </c>
      <c r="P53" s="26">
        <v>100000</v>
      </c>
      <c r="Q53" s="5"/>
      <c r="R53" s="5"/>
      <c r="S53" s="7" t="s">
        <v>289</v>
      </c>
      <c r="T53" s="72"/>
      <c r="U53" s="5" t="s">
        <v>214</v>
      </c>
      <c r="V53" s="5" t="s">
        <v>26</v>
      </c>
      <c r="W53" s="5"/>
    </row>
    <row r="54" spans="1:23" ht="44.25" customHeight="1" x14ac:dyDescent="0.2">
      <c r="A54" s="72">
        <f t="shared" si="0"/>
        <v>49</v>
      </c>
      <c r="B54" s="7" t="s">
        <v>284</v>
      </c>
      <c r="C54" s="5" t="s">
        <v>285</v>
      </c>
      <c r="D54" s="54" t="s">
        <v>33</v>
      </c>
      <c r="E54" s="55" t="s">
        <v>34</v>
      </c>
      <c r="F54" s="55" t="s">
        <v>35</v>
      </c>
      <c r="G54" s="5"/>
      <c r="H54" s="5"/>
      <c r="I54" s="55" t="s">
        <v>50</v>
      </c>
      <c r="J54" s="55"/>
      <c r="K54" s="5">
        <v>839</v>
      </c>
      <c r="L54" s="5" t="s">
        <v>319</v>
      </c>
      <c r="M54" s="7" t="s">
        <v>345</v>
      </c>
      <c r="N54" s="5">
        <v>452</v>
      </c>
      <c r="O54" s="5" t="s">
        <v>240</v>
      </c>
      <c r="P54" s="26">
        <v>600000</v>
      </c>
      <c r="Q54" s="5"/>
      <c r="R54" s="5"/>
      <c r="S54" s="7" t="s">
        <v>289</v>
      </c>
      <c r="T54" s="72"/>
      <c r="U54" s="5" t="s">
        <v>214</v>
      </c>
      <c r="V54" s="5" t="s">
        <v>26</v>
      </c>
      <c r="W54" s="5"/>
    </row>
    <row r="55" spans="1:23" ht="36" x14ac:dyDescent="0.2">
      <c r="A55" s="72">
        <f t="shared" si="0"/>
        <v>50</v>
      </c>
      <c r="B55" s="10" t="s">
        <v>284</v>
      </c>
      <c r="C55" s="72" t="s">
        <v>285</v>
      </c>
      <c r="D55" s="54" t="s">
        <v>33</v>
      </c>
      <c r="E55" s="46" t="s">
        <v>51</v>
      </c>
      <c r="F55" s="46" t="s">
        <v>320</v>
      </c>
      <c r="G55" s="8"/>
      <c r="H55" s="8"/>
      <c r="I55" s="46"/>
      <c r="J55" s="46"/>
      <c r="K55" s="8" t="s">
        <v>206</v>
      </c>
      <c r="L55" s="8" t="s">
        <v>207</v>
      </c>
      <c r="M55" s="9" t="s">
        <v>318</v>
      </c>
      <c r="N55" s="8">
        <v>452</v>
      </c>
      <c r="O55" s="8" t="s">
        <v>240</v>
      </c>
      <c r="P55" s="27">
        <v>300000</v>
      </c>
      <c r="Q55" s="8"/>
      <c r="R55" s="8"/>
      <c r="S55" s="9" t="s">
        <v>289</v>
      </c>
      <c r="T55" s="72"/>
      <c r="U55" s="8" t="s">
        <v>214</v>
      </c>
      <c r="V55" s="8" t="s">
        <v>26</v>
      </c>
      <c r="W55" s="8"/>
    </row>
    <row r="56" spans="1:23" ht="48" x14ac:dyDescent="0.2">
      <c r="A56" s="72">
        <f t="shared" si="0"/>
        <v>51</v>
      </c>
      <c r="B56" s="10" t="s">
        <v>284</v>
      </c>
      <c r="C56" s="72" t="s">
        <v>285</v>
      </c>
      <c r="D56" s="54" t="s">
        <v>33</v>
      </c>
      <c r="E56" s="46" t="s">
        <v>53</v>
      </c>
      <c r="F56" s="46" t="s">
        <v>54</v>
      </c>
      <c r="G56" s="8"/>
      <c r="H56" s="8"/>
      <c r="I56" s="46"/>
      <c r="J56" s="46"/>
      <c r="K56" s="8" t="s">
        <v>206</v>
      </c>
      <c r="L56" s="8" t="s">
        <v>207</v>
      </c>
      <c r="M56" s="9" t="s">
        <v>318</v>
      </c>
      <c r="N56" s="8">
        <v>452</v>
      </c>
      <c r="O56" s="8" t="s">
        <v>240</v>
      </c>
      <c r="P56" s="27">
        <v>750000</v>
      </c>
      <c r="Q56" s="8"/>
      <c r="R56" s="8"/>
      <c r="S56" s="9" t="s">
        <v>321</v>
      </c>
      <c r="T56" s="72"/>
      <c r="U56" s="8" t="s">
        <v>365</v>
      </c>
      <c r="V56" s="8" t="s">
        <v>26</v>
      </c>
      <c r="W56" s="8"/>
    </row>
    <row r="57" spans="1:23" ht="72" x14ac:dyDescent="0.2">
      <c r="A57" s="72">
        <f t="shared" si="0"/>
        <v>52</v>
      </c>
      <c r="B57" s="10" t="s">
        <v>284</v>
      </c>
      <c r="C57" s="72" t="s">
        <v>285</v>
      </c>
      <c r="D57" s="54" t="s">
        <v>33</v>
      </c>
      <c r="E57" s="56" t="s">
        <v>51</v>
      </c>
      <c r="F57" s="46" t="s">
        <v>55</v>
      </c>
      <c r="G57" s="8"/>
      <c r="H57" s="5"/>
      <c r="I57" s="55"/>
      <c r="J57" s="55"/>
      <c r="K57" s="5">
        <v>839</v>
      </c>
      <c r="L57" s="5" t="s">
        <v>319</v>
      </c>
      <c r="M57" s="7" t="s">
        <v>345</v>
      </c>
      <c r="N57" s="5">
        <v>452</v>
      </c>
      <c r="O57" s="5" t="s">
        <v>240</v>
      </c>
      <c r="P57" s="6">
        <v>400000</v>
      </c>
      <c r="Q57" s="5"/>
      <c r="R57" s="5"/>
      <c r="S57" s="7" t="s">
        <v>321</v>
      </c>
      <c r="T57" s="72"/>
      <c r="U57" s="5" t="s">
        <v>365</v>
      </c>
      <c r="V57" s="5" t="s">
        <v>26</v>
      </c>
      <c r="W57" s="5"/>
    </row>
    <row r="58" spans="1:23" ht="48" x14ac:dyDescent="0.2">
      <c r="A58" s="72">
        <f t="shared" si="0"/>
        <v>53</v>
      </c>
      <c r="B58" s="10" t="s">
        <v>284</v>
      </c>
      <c r="C58" s="72" t="s">
        <v>285</v>
      </c>
      <c r="D58" s="57" t="s">
        <v>33</v>
      </c>
      <c r="E58" s="53" t="s">
        <v>56</v>
      </c>
      <c r="F58" s="53" t="s">
        <v>57</v>
      </c>
      <c r="G58" s="28"/>
      <c r="H58" s="72"/>
      <c r="I58" s="53"/>
      <c r="J58" s="53"/>
      <c r="K58" s="72" t="s">
        <v>206</v>
      </c>
      <c r="L58" s="72" t="s">
        <v>207</v>
      </c>
      <c r="M58" s="10" t="s">
        <v>318</v>
      </c>
      <c r="N58" s="72">
        <v>452</v>
      </c>
      <c r="O58" s="72" t="s">
        <v>240</v>
      </c>
      <c r="P58" s="4">
        <v>1000000</v>
      </c>
      <c r="Q58" s="72"/>
      <c r="R58" s="72"/>
      <c r="S58" s="10" t="s">
        <v>289</v>
      </c>
      <c r="T58" s="72"/>
      <c r="U58" s="72" t="s">
        <v>214</v>
      </c>
      <c r="V58" s="72" t="s">
        <v>26</v>
      </c>
      <c r="W58" s="72"/>
    </row>
    <row r="59" spans="1:23" ht="36" x14ac:dyDescent="0.2">
      <c r="A59" s="72">
        <f t="shared" si="0"/>
        <v>54</v>
      </c>
      <c r="B59" s="10" t="s">
        <v>284</v>
      </c>
      <c r="C59" s="72" t="s">
        <v>285</v>
      </c>
      <c r="D59" s="57" t="s">
        <v>33</v>
      </c>
      <c r="E59" s="53" t="s">
        <v>58</v>
      </c>
      <c r="F59" s="53" t="s">
        <v>59</v>
      </c>
      <c r="G59" s="28"/>
      <c r="H59" s="72"/>
      <c r="I59" s="53"/>
      <c r="J59" s="53"/>
      <c r="K59" s="72" t="s">
        <v>256</v>
      </c>
      <c r="L59" s="72" t="s">
        <v>312</v>
      </c>
      <c r="M59" s="10" t="s">
        <v>345</v>
      </c>
      <c r="N59" s="72">
        <v>452</v>
      </c>
      <c r="O59" s="72" t="s">
        <v>240</v>
      </c>
      <c r="P59" s="4">
        <v>500000</v>
      </c>
      <c r="Q59" s="72"/>
      <c r="R59" s="72"/>
      <c r="S59" s="72" t="s">
        <v>292</v>
      </c>
      <c r="T59" s="72" t="s">
        <v>213</v>
      </c>
      <c r="U59" s="72"/>
      <c r="V59" s="72" t="s">
        <v>7</v>
      </c>
      <c r="W59" s="72"/>
    </row>
    <row r="60" spans="1:23" ht="36" x14ac:dyDescent="0.2">
      <c r="A60" s="72">
        <f t="shared" si="0"/>
        <v>55</v>
      </c>
      <c r="B60" s="10" t="s">
        <v>284</v>
      </c>
      <c r="C60" s="72" t="s">
        <v>285</v>
      </c>
      <c r="D60" s="57" t="s">
        <v>33</v>
      </c>
      <c r="E60" s="53" t="s">
        <v>60</v>
      </c>
      <c r="F60" s="53" t="s">
        <v>61</v>
      </c>
      <c r="G60" s="28"/>
      <c r="H60" s="72"/>
      <c r="I60" s="53"/>
      <c r="J60" s="73" t="s">
        <v>392</v>
      </c>
      <c r="K60" s="72" t="s">
        <v>256</v>
      </c>
      <c r="L60" s="72" t="s">
        <v>312</v>
      </c>
      <c r="M60" s="10" t="s">
        <v>345</v>
      </c>
      <c r="N60" s="72">
        <v>452</v>
      </c>
      <c r="O60" s="72" t="s">
        <v>240</v>
      </c>
      <c r="P60" s="4">
        <v>825000</v>
      </c>
      <c r="Q60" s="72"/>
      <c r="R60" s="72"/>
      <c r="S60" s="72" t="s">
        <v>281</v>
      </c>
      <c r="T60" s="72" t="s">
        <v>213</v>
      </c>
      <c r="U60" s="72"/>
      <c r="V60" s="72" t="s">
        <v>7</v>
      </c>
      <c r="W60" s="72"/>
    </row>
    <row r="61" spans="1:23" ht="36" x14ac:dyDescent="0.2">
      <c r="A61" s="72">
        <f t="shared" si="0"/>
        <v>56</v>
      </c>
      <c r="B61" s="10" t="s">
        <v>284</v>
      </c>
      <c r="C61" s="72" t="s">
        <v>285</v>
      </c>
      <c r="D61" s="57" t="s">
        <v>33</v>
      </c>
      <c r="E61" s="53" t="s">
        <v>60</v>
      </c>
      <c r="F61" s="53" t="s">
        <v>62</v>
      </c>
      <c r="G61" s="28"/>
      <c r="H61" s="72"/>
      <c r="I61" s="53"/>
      <c r="J61" s="53"/>
      <c r="K61" s="72" t="s">
        <v>256</v>
      </c>
      <c r="L61" s="72" t="s">
        <v>312</v>
      </c>
      <c r="M61" s="10" t="s">
        <v>345</v>
      </c>
      <c r="N61" s="72">
        <v>452</v>
      </c>
      <c r="O61" s="72" t="s">
        <v>240</v>
      </c>
      <c r="P61" s="4">
        <v>50000</v>
      </c>
      <c r="Q61" s="72"/>
      <c r="R61" s="72"/>
      <c r="S61" s="72" t="s">
        <v>292</v>
      </c>
      <c r="T61" s="72"/>
      <c r="U61" s="72" t="s">
        <v>214</v>
      </c>
      <c r="V61" s="72" t="s">
        <v>26</v>
      </c>
      <c r="W61" s="72"/>
    </row>
    <row r="62" spans="1:23" ht="48" x14ac:dyDescent="0.2">
      <c r="A62" s="72">
        <f t="shared" si="0"/>
        <v>57</v>
      </c>
      <c r="B62" s="10" t="s">
        <v>322</v>
      </c>
      <c r="C62" s="72">
        <v>7523090</v>
      </c>
      <c r="D62" s="57" t="s">
        <v>33</v>
      </c>
      <c r="E62" s="53" t="s">
        <v>60</v>
      </c>
      <c r="F62" s="53" t="s">
        <v>64</v>
      </c>
      <c r="G62" s="28"/>
      <c r="H62" s="72"/>
      <c r="I62" s="53"/>
      <c r="J62" s="53"/>
      <c r="K62" s="72">
        <v>839</v>
      </c>
      <c r="L62" s="72" t="s">
        <v>319</v>
      </c>
      <c r="M62" s="10" t="s">
        <v>339</v>
      </c>
      <c r="N62" s="72">
        <v>452</v>
      </c>
      <c r="O62" s="72" t="s">
        <v>240</v>
      </c>
      <c r="P62" s="4">
        <v>450000</v>
      </c>
      <c r="Q62" s="72"/>
      <c r="R62" s="72"/>
      <c r="S62" s="10" t="s">
        <v>289</v>
      </c>
      <c r="T62" s="72"/>
      <c r="U62" s="72" t="s">
        <v>214</v>
      </c>
      <c r="V62" s="72" t="s">
        <v>26</v>
      </c>
      <c r="W62" s="72"/>
    </row>
    <row r="63" spans="1:23" ht="58.5" customHeight="1" x14ac:dyDescent="0.2">
      <c r="A63" s="72">
        <f t="shared" si="0"/>
        <v>58</v>
      </c>
      <c r="B63" s="43" t="s">
        <v>286</v>
      </c>
      <c r="C63" s="44">
        <v>6420020</v>
      </c>
      <c r="D63" s="48" t="s">
        <v>65</v>
      </c>
      <c r="E63" s="58" t="s">
        <v>66</v>
      </c>
      <c r="F63" s="46"/>
      <c r="G63" s="8"/>
      <c r="H63" s="8"/>
      <c r="I63" s="46" t="s">
        <v>287</v>
      </c>
      <c r="J63" s="73" t="s">
        <v>387</v>
      </c>
      <c r="K63" s="8" t="s">
        <v>206</v>
      </c>
      <c r="L63" s="8" t="s">
        <v>207</v>
      </c>
      <c r="M63" s="10" t="s">
        <v>339</v>
      </c>
      <c r="N63" s="8">
        <v>452</v>
      </c>
      <c r="O63" s="8" t="s">
        <v>240</v>
      </c>
      <c r="P63" s="27">
        <v>50423000</v>
      </c>
      <c r="Q63" s="72"/>
      <c r="R63" s="72"/>
      <c r="S63" s="10" t="s">
        <v>292</v>
      </c>
      <c r="T63" s="72"/>
      <c r="U63" s="72" t="s">
        <v>214</v>
      </c>
      <c r="V63" s="72" t="s">
        <v>26</v>
      </c>
      <c r="W63" s="72"/>
    </row>
    <row r="64" spans="1:23" ht="57.75" customHeight="1" x14ac:dyDescent="0.2">
      <c r="A64" s="72">
        <f t="shared" si="0"/>
        <v>59</v>
      </c>
      <c r="B64" s="43" t="s">
        <v>286</v>
      </c>
      <c r="C64" s="44">
        <v>6420020</v>
      </c>
      <c r="D64" s="48" t="s">
        <v>68</v>
      </c>
      <c r="E64" s="58" t="s">
        <v>66</v>
      </c>
      <c r="F64" s="46" t="s">
        <v>69</v>
      </c>
      <c r="G64" s="8"/>
      <c r="H64" s="8"/>
      <c r="I64" s="46" t="s">
        <v>287</v>
      </c>
      <c r="J64" s="73" t="s">
        <v>388</v>
      </c>
      <c r="K64" s="8" t="s">
        <v>206</v>
      </c>
      <c r="L64" s="8" t="s">
        <v>207</v>
      </c>
      <c r="M64" s="10" t="s">
        <v>339</v>
      </c>
      <c r="N64" s="8">
        <v>452</v>
      </c>
      <c r="O64" s="8" t="s">
        <v>240</v>
      </c>
      <c r="P64" s="27">
        <v>500000</v>
      </c>
      <c r="Q64" s="72"/>
      <c r="R64" s="72"/>
      <c r="S64" s="10" t="s">
        <v>292</v>
      </c>
      <c r="T64" s="72"/>
      <c r="U64" s="72" t="s">
        <v>214</v>
      </c>
      <c r="V64" s="72" t="s">
        <v>26</v>
      </c>
      <c r="W64" s="72"/>
    </row>
    <row r="65" spans="1:23" ht="60" customHeight="1" x14ac:dyDescent="0.2">
      <c r="A65" s="72">
        <f t="shared" si="0"/>
        <v>60</v>
      </c>
      <c r="B65" s="43" t="s">
        <v>286</v>
      </c>
      <c r="C65" s="44">
        <v>6420020</v>
      </c>
      <c r="D65" s="48" t="s">
        <v>68</v>
      </c>
      <c r="E65" s="58" t="s">
        <v>66</v>
      </c>
      <c r="F65" s="46" t="s">
        <v>70</v>
      </c>
      <c r="G65" s="8"/>
      <c r="H65" s="8"/>
      <c r="I65" s="46" t="s">
        <v>287</v>
      </c>
      <c r="J65" s="73" t="s">
        <v>388</v>
      </c>
      <c r="K65" s="8" t="s">
        <v>206</v>
      </c>
      <c r="L65" s="8" t="s">
        <v>207</v>
      </c>
      <c r="M65" s="10" t="s">
        <v>339</v>
      </c>
      <c r="N65" s="8">
        <v>452</v>
      </c>
      <c r="O65" s="8" t="s">
        <v>240</v>
      </c>
      <c r="P65" s="42">
        <v>5042000</v>
      </c>
      <c r="Q65" s="72"/>
      <c r="R65" s="72"/>
      <c r="S65" s="10" t="s">
        <v>292</v>
      </c>
      <c r="T65" s="72"/>
      <c r="U65" s="72" t="s">
        <v>214</v>
      </c>
      <c r="V65" s="72" t="s">
        <v>26</v>
      </c>
      <c r="W65" s="72"/>
    </row>
    <row r="66" spans="1:23" ht="60.75" customHeight="1" x14ac:dyDescent="0.2">
      <c r="A66" s="72">
        <f t="shared" si="0"/>
        <v>61</v>
      </c>
      <c r="B66" s="43" t="s">
        <v>286</v>
      </c>
      <c r="C66" s="44">
        <v>6420020</v>
      </c>
      <c r="D66" s="48" t="s">
        <v>68</v>
      </c>
      <c r="E66" s="58" t="s">
        <v>66</v>
      </c>
      <c r="F66" s="46" t="s">
        <v>71</v>
      </c>
      <c r="G66" s="8"/>
      <c r="H66" s="8"/>
      <c r="I66" s="46" t="s">
        <v>287</v>
      </c>
      <c r="J66" s="73" t="s">
        <v>387</v>
      </c>
      <c r="K66" s="8" t="s">
        <v>206</v>
      </c>
      <c r="L66" s="8" t="s">
        <v>207</v>
      </c>
      <c r="M66" s="10" t="s">
        <v>339</v>
      </c>
      <c r="N66" s="8">
        <v>452</v>
      </c>
      <c r="O66" s="8" t="s">
        <v>240</v>
      </c>
      <c r="P66" s="27">
        <v>4185000</v>
      </c>
      <c r="Q66" s="72"/>
      <c r="R66" s="72"/>
      <c r="S66" s="10" t="s">
        <v>292</v>
      </c>
      <c r="T66" s="72"/>
      <c r="U66" s="72" t="s">
        <v>214</v>
      </c>
      <c r="V66" s="72" t="s">
        <v>26</v>
      </c>
      <c r="W66" s="72"/>
    </row>
    <row r="67" spans="1:23" ht="58.5" customHeight="1" x14ac:dyDescent="0.2">
      <c r="A67" s="72">
        <f t="shared" si="0"/>
        <v>62</v>
      </c>
      <c r="B67" s="43" t="s">
        <v>286</v>
      </c>
      <c r="C67" s="44">
        <v>6420020</v>
      </c>
      <c r="D67" s="48" t="s">
        <v>68</v>
      </c>
      <c r="E67" s="58" t="s">
        <v>66</v>
      </c>
      <c r="F67" s="46" t="s">
        <v>71</v>
      </c>
      <c r="G67" s="8"/>
      <c r="H67" s="8"/>
      <c r="I67" s="46" t="s">
        <v>287</v>
      </c>
      <c r="J67" s="73" t="s">
        <v>387</v>
      </c>
      <c r="K67" s="8" t="s">
        <v>206</v>
      </c>
      <c r="L67" s="8" t="s">
        <v>207</v>
      </c>
      <c r="M67" s="9" t="s">
        <v>339</v>
      </c>
      <c r="N67" s="8">
        <v>452</v>
      </c>
      <c r="O67" s="8" t="s">
        <v>240</v>
      </c>
      <c r="P67" s="27">
        <v>400000</v>
      </c>
      <c r="Q67" s="72"/>
      <c r="R67" s="72"/>
      <c r="S67" s="10" t="s">
        <v>292</v>
      </c>
      <c r="T67" s="72"/>
      <c r="U67" s="72" t="s">
        <v>214</v>
      </c>
      <c r="V67" s="72" t="s">
        <v>26</v>
      </c>
      <c r="W67" s="72"/>
    </row>
    <row r="68" spans="1:23" ht="48" x14ac:dyDescent="0.2">
      <c r="A68" s="72">
        <f t="shared" si="0"/>
        <v>63</v>
      </c>
      <c r="B68" s="9" t="s">
        <v>286</v>
      </c>
      <c r="C68" s="8">
        <v>6420020</v>
      </c>
      <c r="D68" s="47" t="s">
        <v>65</v>
      </c>
      <c r="E68" s="55" t="s">
        <v>66</v>
      </c>
      <c r="F68" s="46" t="s">
        <v>297</v>
      </c>
      <c r="G68" s="8" t="s">
        <v>75</v>
      </c>
      <c r="H68" s="8"/>
      <c r="I68" s="46" t="s">
        <v>67</v>
      </c>
      <c r="J68" s="73" t="s">
        <v>387</v>
      </c>
      <c r="K68" s="8" t="s">
        <v>206</v>
      </c>
      <c r="L68" s="8" t="s">
        <v>207</v>
      </c>
      <c r="M68" s="9" t="s">
        <v>339</v>
      </c>
      <c r="N68" s="8">
        <v>452</v>
      </c>
      <c r="O68" s="8" t="s">
        <v>240</v>
      </c>
      <c r="P68" s="27">
        <v>2400000</v>
      </c>
      <c r="Q68" s="72"/>
      <c r="R68" s="72"/>
      <c r="S68" s="10" t="s">
        <v>292</v>
      </c>
      <c r="T68" s="72"/>
      <c r="U68" s="72" t="s">
        <v>214</v>
      </c>
      <c r="V68" s="72" t="s">
        <v>26</v>
      </c>
      <c r="W68" s="72"/>
    </row>
    <row r="69" spans="1:23" ht="48" x14ac:dyDescent="0.2">
      <c r="A69" s="72">
        <f t="shared" si="0"/>
        <v>64</v>
      </c>
      <c r="B69" s="9" t="s">
        <v>294</v>
      </c>
      <c r="C69" s="8">
        <v>4526467</v>
      </c>
      <c r="D69" s="54" t="s">
        <v>11</v>
      </c>
      <c r="E69" s="46" t="s">
        <v>73</v>
      </c>
      <c r="F69" s="79" t="s">
        <v>293</v>
      </c>
      <c r="G69" s="5"/>
      <c r="H69" s="8"/>
      <c r="I69" s="46"/>
      <c r="J69" s="73" t="s">
        <v>379</v>
      </c>
      <c r="K69" s="8" t="s">
        <v>244</v>
      </c>
      <c r="L69" s="8" t="s">
        <v>245</v>
      </c>
      <c r="M69" s="9" t="s">
        <v>339</v>
      </c>
      <c r="N69" s="8">
        <v>452</v>
      </c>
      <c r="O69" s="8" t="s">
        <v>240</v>
      </c>
      <c r="P69" s="27">
        <v>329000</v>
      </c>
      <c r="Q69" s="72"/>
      <c r="R69" s="72"/>
      <c r="S69" s="10" t="s">
        <v>289</v>
      </c>
      <c r="T69" s="72"/>
      <c r="U69" s="72" t="s">
        <v>214</v>
      </c>
      <c r="V69" s="72" t="s">
        <v>26</v>
      </c>
      <c r="W69" s="72"/>
    </row>
    <row r="70" spans="1:23" ht="48" x14ac:dyDescent="0.2">
      <c r="A70" s="72">
        <f t="shared" si="0"/>
        <v>65</v>
      </c>
      <c r="B70" s="9" t="s">
        <v>295</v>
      </c>
      <c r="C70" s="8">
        <v>2930610</v>
      </c>
      <c r="D70" s="54" t="s">
        <v>11</v>
      </c>
      <c r="E70" s="46" t="s">
        <v>73</v>
      </c>
      <c r="F70" s="79" t="s">
        <v>385</v>
      </c>
      <c r="G70" s="5"/>
      <c r="H70" s="8"/>
      <c r="I70" s="46"/>
      <c r="J70" s="46"/>
      <c r="K70" s="8" t="s">
        <v>244</v>
      </c>
      <c r="L70" s="8" t="s">
        <v>245</v>
      </c>
      <c r="M70" s="9" t="s">
        <v>339</v>
      </c>
      <c r="N70" s="8">
        <v>452</v>
      </c>
      <c r="O70" s="8" t="s">
        <v>240</v>
      </c>
      <c r="P70" s="27">
        <v>170000</v>
      </c>
      <c r="Q70" s="72"/>
      <c r="R70" s="72"/>
      <c r="S70" s="72" t="s">
        <v>292</v>
      </c>
      <c r="T70" s="72"/>
      <c r="U70" s="72" t="s">
        <v>214</v>
      </c>
      <c r="V70" s="72" t="s">
        <v>26</v>
      </c>
      <c r="W70" s="72"/>
    </row>
    <row r="71" spans="1:23" ht="48" x14ac:dyDescent="0.2">
      <c r="A71" s="72">
        <f t="shared" si="0"/>
        <v>66</v>
      </c>
      <c r="B71" s="9" t="s">
        <v>296</v>
      </c>
      <c r="C71" s="8">
        <v>5020100</v>
      </c>
      <c r="D71" s="54" t="s">
        <v>11</v>
      </c>
      <c r="E71" s="46" t="s">
        <v>73</v>
      </c>
      <c r="F71" s="79" t="s">
        <v>74</v>
      </c>
      <c r="G71" s="8"/>
      <c r="H71" s="8"/>
      <c r="I71" s="46"/>
      <c r="J71" s="46"/>
      <c r="K71" s="8" t="s">
        <v>244</v>
      </c>
      <c r="L71" s="8" t="s">
        <v>245</v>
      </c>
      <c r="M71" s="9" t="s">
        <v>339</v>
      </c>
      <c r="N71" s="8">
        <v>452</v>
      </c>
      <c r="O71" s="8" t="s">
        <v>240</v>
      </c>
      <c r="P71" s="27">
        <f>26000*5</f>
        <v>130000</v>
      </c>
      <c r="Q71" s="72"/>
      <c r="R71" s="72"/>
      <c r="S71" s="72" t="s">
        <v>288</v>
      </c>
      <c r="T71" s="72"/>
      <c r="U71" s="72" t="s">
        <v>214</v>
      </c>
      <c r="V71" s="72" t="s">
        <v>26</v>
      </c>
      <c r="W71" s="72"/>
    </row>
    <row r="72" spans="1:23" ht="60" x14ac:dyDescent="0.2">
      <c r="A72" s="72" t="e">
        <f>#REF!+1</f>
        <v>#REF!</v>
      </c>
      <c r="B72" s="10" t="s">
        <v>323</v>
      </c>
      <c r="C72" s="72" t="s">
        <v>324</v>
      </c>
      <c r="D72" s="59" t="s">
        <v>76</v>
      </c>
      <c r="E72" s="60" t="s">
        <v>83</v>
      </c>
      <c r="F72" s="61" t="s">
        <v>84</v>
      </c>
      <c r="G72" s="34"/>
      <c r="H72" s="35"/>
      <c r="I72" s="63"/>
      <c r="J72" s="80" t="s">
        <v>386</v>
      </c>
      <c r="K72" s="32" t="s">
        <v>325</v>
      </c>
      <c r="L72" s="32" t="s">
        <v>326</v>
      </c>
      <c r="M72" s="33" t="s">
        <v>339</v>
      </c>
      <c r="N72" s="32">
        <v>452</v>
      </c>
      <c r="O72" s="32" t="s">
        <v>240</v>
      </c>
      <c r="P72" s="37">
        <v>73500</v>
      </c>
      <c r="Q72" s="32"/>
      <c r="R72" s="32"/>
      <c r="S72" s="32" t="s">
        <v>292</v>
      </c>
      <c r="T72" s="32" t="s">
        <v>213</v>
      </c>
      <c r="U72" s="32"/>
      <c r="V72" s="72" t="s">
        <v>26</v>
      </c>
      <c r="W72" s="36"/>
    </row>
    <row r="73" spans="1:23" ht="48" x14ac:dyDescent="0.2">
      <c r="A73" s="72" t="e">
        <f t="shared" si="0"/>
        <v>#REF!</v>
      </c>
      <c r="B73" s="10" t="s">
        <v>270</v>
      </c>
      <c r="C73" s="72" t="s">
        <v>271</v>
      </c>
      <c r="D73" s="59" t="s">
        <v>76</v>
      </c>
      <c r="E73" s="60" t="s">
        <v>85</v>
      </c>
      <c r="F73" s="61" t="s">
        <v>85</v>
      </c>
      <c r="G73" s="34"/>
      <c r="H73" s="35"/>
      <c r="I73" s="63"/>
      <c r="J73" s="80" t="s">
        <v>386</v>
      </c>
      <c r="K73" s="32" t="s">
        <v>206</v>
      </c>
      <c r="L73" s="32" t="s">
        <v>207</v>
      </c>
      <c r="M73" s="33" t="s">
        <v>339</v>
      </c>
      <c r="N73" s="32">
        <v>452</v>
      </c>
      <c r="O73" s="32" t="s">
        <v>240</v>
      </c>
      <c r="P73" s="37">
        <v>44250</v>
      </c>
      <c r="Q73" s="32"/>
      <c r="R73" s="32"/>
      <c r="S73" s="32" t="s">
        <v>288</v>
      </c>
      <c r="T73" s="13"/>
      <c r="U73" s="32" t="s">
        <v>214</v>
      </c>
      <c r="V73" s="72" t="s">
        <v>26</v>
      </c>
      <c r="W73" s="36"/>
    </row>
    <row r="74" spans="1:23" ht="48" x14ac:dyDescent="0.2">
      <c r="A74" s="72" t="e">
        <f t="shared" si="0"/>
        <v>#REF!</v>
      </c>
      <c r="B74" s="10" t="s">
        <v>327</v>
      </c>
      <c r="C74" s="72">
        <v>7260000</v>
      </c>
      <c r="D74" s="50" t="s">
        <v>91</v>
      </c>
      <c r="E74" s="53" t="s">
        <v>337</v>
      </c>
      <c r="F74" s="53" t="s">
        <v>92</v>
      </c>
      <c r="G74" s="72"/>
      <c r="H74" s="72" t="s">
        <v>93</v>
      </c>
      <c r="I74" s="53"/>
      <c r="J74" s="53" t="s">
        <v>93</v>
      </c>
      <c r="K74" s="72" t="s">
        <v>325</v>
      </c>
      <c r="L74" s="72" t="s">
        <v>340</v>
      </c>
      <c r="M74" s="33" t="s">
        <v>339</v>
      </c>
      <c r="N74" s="72">
        <v>452</v>
      </c>
      <c r="O74" s="72" t="s">
        <v>240</v>
      </c>
      <c r="P74" s="4">
        <v>140000</v>
      </c>
      <c r="Q74" s="72"/>
      <c r="R74" s="72"/>
      <c r="S74" s="72" t="s">
        <v>288</v>
      </c>
      <c r="T74" s="13"/>
      <c r="U74" s="72" t="s">
        <v>214</v>
      </c>
      <c r="V74" s="72" t="s">
        <v>26</v>
      </c>
      <c r="W74" s="72"/>
    </row>
    <row r="75" spans="1:23" ht="36" x14ac:dyDescent="0.2">
      <c r="A75" s="72" t="e">
        <f t="shared" si="0"/>
        <v>#REF!</v>
      </c>
      <c r="B75" s="10" t="s">
        <v>332</v>
      </c>
      <c r="C75" s="72" t="s">
        <v>333</v>
      </c>
      <c r="D75" s="50" t="s">
        <v>91</v>
      </c>
      <c r="E75" s="53" t="s">
        <v>58</v>
      </c>
      <c r="F75" s="53" t="s">
        <v>396</v>
      </c>
      <c r="G75" s="72"/>
      <c r="H75" s="72"/>
      <c r="I75" s="53"/>
      <c r="J75" s="53" t="s">
        <v>14</v>
      </c>
      <c r="K75" s="72" t="s">
        <v>256</v>
      </c>
      <c r="L75" s="72" t="s">
        <v>312</v>
      </c>
      <c r="M75" s="10" t="s">
        <v>331</v>
      </c>
      <c r="N75" s="72">
        <v>452</v>
      </c>
      <c r="O75" s="72" t="s">
        <v>240</v>
      </c>
      <c r="P75" s="4">
        <v>300000</v>
      </c>
      <c r="Q75" s="72"/>
      <c r="R75" s="72"/>
      <c r="S75" s="72" t="s">
        <v>281</v>
      </c>
      <c r="T75" s="72" t="s">
        <v>213</v>
      </c>
      <c r="U75" s="72"/>
      <c r="V75" s="72" t="s">
        <v>7</v>
      </c>
      <c r="W75" s="72"/>
    </row>
    <row r="76" spans="1:23" ht="36" x14ac:dyDescent="0.2">
      <c r="A76" s="72" t="e">
        <f t="shared" si="0"/>
        <v>#REF!</v>
      </c>
      <c r="B76" s="10" t="s">
        <v>332</v>
      </c>
      <c r="C76" s="72" t="s">
        <v>333</v>
      </c>
      <c r="D76" s="50" t="s">
        <v>91</v>
      </c>
      <c r="E76" s="53" t="s">
        <v>94</v>
      </c>
      <c r="F76" s="53" t="s">
        <v>334</v>
      </c>
      <c r="G76" s="72"/>
      <c r="H76" s="72"/>
      <c r="I76" s="53"/>
      <c r="J76" s="53" t="s">
        <v>14</v>
      </c>
      <c r="K76" s="72" t="s">
        <v>244</v>
      </c>
      <c r="L76" s="72" t="s">
        <v>245</v>
      </c>
      <c r="M76" s="10" t="s">
        <v>335</v>
      </c>
      <c r="N76" s="72">
        <v>452</v>
      </c>
      <c r="O76" s="72" t="s">
        <v>240</v>
      </c>
      <c r="P76" s="4">
        <v>128000</v>
      </c>
      <c r="Q76" s="72"/>
      <c r="R76" s="72"/>
      <c r="S76" s="72" t="s">
        <v>288</v>
      </c>
      <c r="T76" s="72"/>
      <c r="U76" s="72" t="s">
        <v>214</v>
      </c>
      <c r="V76" s="72" t="s">
        <v>26</v>
      </c>
      <c r="W76" s="72"/>
    </row>
    <row r="77" spans="1:23" ht="24" x14ac:dyDescent="0.2">
      <c r="A77" s="72" t="e">
        <f t="shared" si="0"/>
        <v>#REF!</v>
      </c>
      <c r="B77" s="10" t="s">
        <v>338</v>
      </c>
      <c r="C77" s="72">
        <v>3220000</v>
      </c>
      <c r="D77" s="50" t="s">
        <v>91</v>
      </c>
      <c r="E77" s="53" t="s">
        <v>58</v>
      </c>
      <c r="F77" s="53" t="s">
        <v>95</v>
      </c>
      <c r="G77" s="72"/>
      <c r="H77" s="72"/>
      <c r="I77" s="53"/>
      <c r="J77" s="53" t="s">
        <v>14</v>
      </c>
      <c r="K77" s="72" t="s">
        <v>325</v>
      </c>
      <c r="L77" s="72" t="s">
        <v>340</v>
      </c>
      <c r="M77" s="10" t="s">
        <v>335</v>
      </c>
      <c r="N77" s="72">
        <v>452</v>
      </c>
      <c r="O77" s="72" t="s">
        <v>240</v>
      </c>
      <c r="P77" s="4">
        <v>500000</v>
      </c>
      <c r="Q77" s="72"/>
      <c r="R77" s="72"/>
      <c r="S77" s="10" t="s">
        <v>289</v>
      </c>
      <c r="T77" s="72"/>
      <c r="U77" s="72" t="s">
        <v>214</v>
      </c>
      <c r="V77" s="72" t="s">
        <v>26</v>
      </c>
      <c r="W77" s="72"/>
    </row>
    <row r="78" spans="1:23" ht="48" x14ac:dyDescent="0.2">
      <c r="A78" s="72" t="e">
        <f t="shared" si="0"/>
        <v>#REF!</v>
      </c>
      <c r="B78" s="10" t="s">
        <v>338</v>
      </c>
      <c r="C78" s="72">
        <v>3220000</v>
      </c>
      <c r="D78" s="50" t="s">
        <v>91</v>
      </c>
      <c r="E78" s="53" t="s">
        <v>58</v>
      </c>
      <c r="F78" s="53" t="s">
        <v>96</v>
      </c>
      <c r="G78" s="72"/>
      <c r="H78" s="72"/>
      <c r="I78" s="53"/>
      <c r="J78" s="53" t="s">
        <v>14</v>
      </c>
      <c r="K78" s="72">
        <v>839</v>
      </c>
      <c r="L78" s="72" t="s">
        <v>336</v>
      </c>
      <c r="M78" s="10" t="s">
        <v>339</v>
      </c>
      <c r="N78" s="72">
        <v>452</v>
      </c>
      <c r="O78" s="72" t="s">
        <v>240</v>
      </c>
      <c r="P78" s="4">
        <v>129728</v>
      </c>
      <c r="Q78" s="72"/>
      <c r="R78" s="72"/>
      <c r="S78" s="72" t="s">
        <v>292</v>
      </c>
      <c r="T78" s="72" t="s">
        <v>213</v>
      </c>
      <c r="U78" s="72"/>
      <c r="V78" s="72" t="s">
        <v>26</v>
      </c>
      <c r="W78" s="72"/>
    </row>
    <row r="79" spans="1:23" ht="36" x14ac:dyDescent="0.2">
      <c r="A79" s="72" t="e">
        <f t="shared" si="0"/>
        <v>#REF!</v>
      </c>
      <c r="B79" s="10" t="s">
        <v>277</v>
      </c>
      <c r="C79" s="72" t="s">
        <v>278</v>
      </c>
      <c r="D79" s="50" t="s">
        <v>91</v>
      </c>
      <c r="E79" s="53" t="s">
        <v>58</v>
      </c>
      <c r="F79" s="53" t="s">
        <v>97</v>
      </c>
      <c r="G79" s="72"/>
      <c r="H79" s="72"/>
      <c r="I79" s="53"/>
      <c r="J79" s="53" t="s">
        <v>14</v>
      </c>
      <c r="K79" s="13" t="s">
        <v>244</v>
      </c>
      <c r="L79" s="72" t="s">
        <v>245</v>
      </c>
      <c r="M79" s="10" t="s">
        <v>331</v>
      </c>
      <c r="N79" s="72">
        <v>452</v>
      </c>
      <c r="O79" s="72" t="s">
        <v>240</v>
      </c>
      <c r="P79" s="4">
        <v>500000</v>
      </c>
      <c r="Q79" s="72"/>
      <c r="R79" s="72"/>
      <c r="S79" s="72" t="s">
        <v>281</v>
      </c>
      <c r="T79" s="72" t="s">
        <v>213</v>
      </c>
      <c r="U79" s="72"/>
      <c r="V79" s="72" t="s">
        <v>7</v>
      </c>
      <c r="W79" s="72"/>
    </row>
    <row r="80" spans="1:23" ht="24" x14ac:dyDescent="0.2">
      <c r="A80" s="72" t="e">
        <f t="shared" si="0"/>
        <v>#REF!</v>
      </c>
      <c r="B80" s="10" t="s">
        <v>270</v>
      </c>
      <c r="C80" s="72" t="s">
        <v>271</v>
      </c>
      <c r="D80" s="50" t="s">
        <v>91</v>
      </c>
      <c r="E80" s="53" t="s">
        <v>94</v>
      </c>
      <c r="F80" s="53" t="s">
        <v>98</v>
      </c>
      <c r="G80" s="72"/>
      <c r="H80" s="72"/>
      <c r="I80" s="53"/>
      <c r="J80" s="53" t="s">
        <v>14</v>
      </c>
      <c r="K80" s="72" t="s">
        <v>325</v>
      </c>
      <c r="L80" s="72" t="s">
        <v>340</v>
      </c>
      <c r="M80" s="10" t="s">
        <v>335</v>
      </c>
      <c r="N80" s="72">
        <v>452</v>
      </c>
      <c r="O80" s="72" t="s">
        <v>240</v>
      </c>
      <c r="P80" s="4">
        <v>1000000</v>
      </c>
      <c r="Q80" s="72"/>
      <c r="R80" s="72"/>
      <c r="S80" s="72" t="s">
        <v>281</v>
      </c>
      <c r="T80" s="72" t="s">
        <v>213</v>
      </c>
      <c r="U80" s="72"/>
      <c r="V80" s="72" t="s">
        <v>7</v>
      </c>
      <c r="W80" s="72"/>
    </row>
    <row r="81" spans="1:23" ht="24" x14ac:dyDescent="0.2">
      <c r="A81" s="72" t="e">
        <f t="shared" si="0"/>
        <v>#REF!</v>
      </c>
      <c r="B81" s="10" t="s">
        <v>270</v>
      </c>
      <c r="C81" s="72" t="s">
        <v>271</v>
      </c>
      <c r="D81" s="50" t="s">
        <v>91</v>
      </c>
      <c r="E81" s="53" t="s">
        <v>94</v>
      </c>
      <c r="F81" s="53" t="s">
        <v>99</v>
      </c>
      <c r="G81" s="72"/>
      <c r="H81" s="72"/>
      <c r="I81" s="53"/>
      <c r="J81" s="53" t="s">
        <v>14</v>
      </c>
      <c r="K81" s="72" t="s">
        <v>325</v>
      </c>
      <c r="L81" s="72" t="s">
        <v>340</v>
      </c>
      <c r="M81" s="10" t="s">
        <v>335</v>
      </c>
      <c r="N81" s="72">
        <v>452</v>
      </c>
      <c r="O81" s="72" t="s">
        <v>240</v>
      </c>
      <c r="P81" s="4">
        <v>1000000</v>
      </c>
      <c r="Q81" s="72"/>
      <c r="R81" s="72"/>
      <c r="S81" s="72" t="s">
        <v>281</v>
      </c>
      <c r="T81" s="72" t="s">
        <v>213</v>
      </c>
      <c r="U81" s="72"/>
      <c r="V81" s="72" t="s">
        <v>7</v>
      </c>
      <c r="W81" s="72"/>
    </row>
    <row r="82" spans="1:23" ht="36" x14ac:dyDescent="0.2">
      <c r="A82" s="72" t="e">
        <f>#REF!+1</f>
        <v>#REF!</v>
      </c>
      <c r="B82" s="10" t="s">
        <v>277</v>
      </c>
      <c r="C82" s="72" t="s">
        <v>278</v>
      </c>
      <c r="D82" s="50" t="s">
        <v>91</v>
      </c>
      <c r="E82" s="53" t="s">
        <v>56</v>
      </c>
      <c r="F82" s="53" t="s">
        <v>100</v>
      </c>
      <c r="G82" s="72"/>
      <c r="H82" s="72"/>
      <c r="I82" s="53"/>
      <c r="J82" s="53" t="s">
        <v>56</v>
      </c>
      <c r="K82" s="72" t="s">
        <v>325</v>
      </c>
      <c r="L82" s="72" t="s">
        <v>340</v>
      </c>
      <c r="M82" s="10" t="s">
        <v>335</v>
      </c>
      <c r="N82" s="72">
        <v>452</v>
      </c>
      <c r="O82" s="72" t="s">
        <v>240</v>
      </c>
      <c r="P82" s="4">
        <v>900000</v>
      </c>
      <c r="Q82" s="72"/>
      <c r="R82" s="72"/>
      <c r="S82" s="72" t="s">
        <v>281</v>
      </c>
      <c r="T82" s="72" t="s">
        <v>213</v>
      </c>
      <c r="U82" s="72"/>
      <c r="V82" s="72" t="s">
        <v>7</v>
      </c>
      <c r="W82" s="72"/>
    </row>
    <row r="83" spans="1:23" ht="24" x14ac:dyDescent="0.2">
      <c r="A83" s="72" t="e">
        <f t="shared" si="0"/>
        <v>#REF!</v>
      </c>
      <c r="B83" s="10" t="s">
        <v>277</v>
      </c>
      <c r="C83" s="72" t="s">
        <v>278</v>
      </c>
      <c r="D83" s="50" t="s">
        <v>91</v>
      </c>
      <c r="E83" s="53" t="s">
        <v>56</v>
      </c>
      <c r="F83" s="53" t="s">
        <v>101</v>
      </c>
      <c r="G83" s="72"/>
      <c r="H83" s="72"/>
      <c r="I83" s="53"/>
      <c r="J83" s="53" t="s">
        <v>56</v>
      </c>
      <c r="K83" s="72" t="s">
        <v>325</v>
      </c>
      <c r="L83" s="72" t="s">
        <v>340</v>
      </c>
      <c r="M83" s="10" t="s">
        <v>335</v>
      </c>
      <c r="N83" s="72">
        <v>452</v>
      </c>
      <c r="O83" s="72" t="s">
        <v>240</v>
      </c>
      <c r="P83" s="4">
        <v>500000</v>
      </c>
      <c r="Q83" s="72"/>
      <c r="R83" s="72"/>
      <c r="S83" s="72" t="s">
        <v>281</v>
      </c>
      <c r="T83" s="72" t="s">
        <v>213</v>
      </c>
      <c r="U83" s="72"/>
      <c r="V83" s="72" t="s">
        <v>7</v>
      </c>
      <c r="W83" s="72"/>
    </row>
    <row r="84" spans="1:23" ht="48" x14ac:dyDescent="0.2">
      <c r="A84" s="72" t="e">
        <f t="shared" si="0"/>
        <v>#REF!</v>
      </c>
      <c r="B84" s="10" t="s">
        <v>277</v>
      </c>
      <c r="C84" s="72" t="s">
        <v>278</v>
      </c>
      <c r="D84" s="50" t="s">
        <v>91</v>
      </c>
      <c r="E84" s="53" t="s">
        <v>56</v>
      </c>
      <c r="F84" s="53" t="s">
        <v>102</v>
      </c>
      <c r="G84" s="72"/>
      <c r="H84" s="72"/>
      <c r="I84" s="53"/>
      <c r="J84" s="53" t="s">
        <v>56</v>
      </c>
      <c r="K84" s="72" t="s">
        <v>325</v>
      </c>
      <c r="L84" s="72" t="s">
        <v>340</v>
      </c>
      <c r="M84" s="10" t="s">
        <v>335</v>
      </c>
      <c r="N84" s="72">
        <v>452</v>
      </c>
      <c r="O84" s="72" t="s">
        <v>240</v>
      </c>
      <c r="P84" s="4">
        <v>700000</v>
      </c>
      <c r="Q84" s="72"/>
      <c r="R84" s="72"/>
      <c r="S84" s="72" t="s">
        <v>281</v>
      </c>
      <c r="T84" s="72" t="s">
        <v>213</v>
      </c>
      <c r="U84" s="72"/>
      <c r="V84" s="72" t="s">
        <v>7</v>
      </c>
      <c r="W84" s="72"/>
    </row>
    <row r="85" spans="1:23" ht="24" x14ac:dyDescent="0.2">
      <c r="A85" s="72" t="e">
        <f t="shared" si="0"/>
        <v>#REF!</v>
      </c>
      <c r="B85" s="10" t="s">
        <v>284</v>
      </c>
      <c r="C85" s="72" t="s">
        <v>285</v>
      </c>
      <c r="D85" s="50" t="s">
        <v>91</v>
      </c>
      <c r="E85" s="53" t="s">
        <v>78</v>
      </c>
      <c r="F85" s="53" t="s">
        <v>103</v>
      </c>
      <c r="G85" s="72"/>
      <c r="H85" s="72"/>
      <c r="I85" s="53"/>
      <c r="J85" s="53" t="s">
        <v>37</v>
      </c>
      <c r="K85" s="72" t="s">
        <v>256</v>
      </c>
      <c r="L85" s="72" t="s">
        <v>312</v>
      </c>
      <c r="M85" s="10" t="s">
        <v>341</v>
      </c>
      <c r="N85" s="72">
        <v>452</v>
      </c>
      <c r="O85" s="72" t="s">
        <v>240</v>
      </c>
      <c r="P85" s="4">
        <v>540000</v>
      </c>
      <c r="Q85" s="72"/>
      <c r="R85" s="72"/>
      <c r="S85" s="72" t="s">
        <v>281</v>
      </c>
      <c r="T85" s="72" t="s">
        <v>213</v>
      </c>
      <c r="U85" s="72"/>
      <c r="V85" s="72" t="s">
        <v>7</v>
      </c>
      <c r="W85" s="72"/>
    </row>
    <row r="86" spans="1:23" ht="24" x14ac:dyDescent="0.2">
      <c r="A86" s="72" t="e">
        <f t="shared" si="0"/>
        <v>#REF!</v>
      </c>
      <c r="B86" s="10" t="s">
        <v>284</v>
      </c>
      <c r="C86" s="72" t="s">
        <v>285</v>
      </c>
      <c r="D86" s="50" t="s">
        <v>91</v>
      </c>
      <c r="E86" s="53" t="s">
        <v>78</v>
      </c>
      <c r="F86" s="53" t="s">
        <v>299</v>
      </c>
      <c r="G86" s="72"/>
      <c r="H86" s="72"/>
      <c r="I86" s="53"/>
      <c r="J86" s="53" t="s">
        <v>37</v>
      </c>
      <c r="K86" s="72">
        <v>796</v>
      </c>
      <c r="L86" s="72" t="s">
        <v>312</v>
      </c>
      <c r="M86" s="10" t="s">
        <v>341</v>
      </c>
      <c r="N86" s="72">
        <v>452</v>
      </c>
      <c r="O86" s="72" t="s">
        <v>240</v>
      </c>
      <c r="P86" s="4">
        <v>40000</v>
      </c>
      <c r="Q86" s="72"/>
      <c r="R86" s="72"/>
      <c r="S86" s="72" t="s">
        <v>281</v>
      </c>
      <c r="T86" s="72" t="s">
        <v>213</v>
      </c>
      <c r="U86" s="72"/>
      <c r="V86" s="72" t="s">
        <v>7</v>
      </c>
      <c r="W86" s="72"/>
    </row>
    <row r="87" spans="1:23" ht="24" x14ac:dyDescent="0.2">
      <c r="A87" s="72" t="e">
        <f t="shared" ref="A87:A150" si="1">A86+1</f>
        <v>#REF!</v>
      </c>
      <c r="B87" s="10" t="s">
        <v>284</v>
      </c>
      <c r="C87" s="72" t="s">
        <v>285</v>
      </c>
      <c r="D87" s="50" t="s">
        <v>91</v>
      </c>
      <c r="E87" s="53" t="s">
        <v>78</v>
      </c>
      <c r="F87" s="53" t="s">
        <v>300</v>
      </c>
      <c r="G87" s="72"/>
      <c r="H87" s="72"/>
      <c r="I87" s="53"/>
      <c r="J87" s="53" t="s">
        <v>37</v>
      </c>
      <c r="K87" s="72">
        <v>796</v>
      </c>
      <c r="L87" s="72" t="s">
        <v>312</v>
      </c>
      <c r="M87" s="10" t="s">
        <v>341</v>
      </c>
      <c r="N87" s="72">
        <v>452</v>
      </c>
      <c r="O87" s="72" t="s">
        <v>240</v>
      </c>
      <c r="P87" s="4">
        <v>490800</v>
      </c>
      <c r="Q87" s="72"/>
      <c r="R87" s="72"/>
      <c r="S87" s="72" t="s">
        <v>281</v>
      </c>
      <c r="T87" s="72" t="s">
        <v>213</v>
      </c>
      <c r="U87" s="72"/>
      <c r="V87" s="72" t="s">
        <v>7</v>
      </c>
      <c r="W87" s="72"/>
    </row>
    <row r="88" spans="1:23" ht="24" x14ac:dyDescent="0.2">
      <c r="A88" s="72" t="e">
        <f t="shared" si="1"/>
        <v>#REF!</v>
      </c>
      <c r="B88" s="10" t="s">
        <v>284</v>
      </c>
      <c r="C88" s="72" t="s">
        <v>285</v>
      </c>
      <c r="D88" s="50" t="s">
        <v>91</v>
      </c>
      <c r="E88" s="53" t="s">
        <v>78</v>
      </c>
      <c r="F88" s="53" t="s">
        <v>104</v>
      </c>
      <c r="G88" s="72"/>
      <c r="H88" s="72"/>
      <c r="I88" s="53"/>
      <c r="J88" s="53" t="s">
        <v>90</v>
      </c>
      <c r="K88" s="72">
        <v>796</v>
      </c>
      <c r="L88" s="72" t="s">
        <v>312</v>
      </c>
      <c r="M88" s="10" t="s">
        <v>341</v>
      </c>
      <c r="N88" s="72">
        <v>452</v>
      </c>
      <c r="O88" s="72" t="s">
        <v>240</v>
      </c>
      <c r="P88" s="4">
        <v>1000000</v>
      </c>
      <c r="Q88" s="72"/>
      <c r="R88" s="72"/>
      <c r="S88" s="72" t="s">
        <v>281</v>
      </c>
      <c r="T88" s="72" t="s">
        <v>213</v>
      </c>
      <c r="U88" s="72"/>
      <c r="V88" s="72" t="s">
        <v>7</v>
      </c>
      <c r="W88" s="72"/>
    </row>
    <row r="89" spans="1:23" ht="24" x14ac:dyDescent="0.2">
      <c r="A89" s="72" t="e">
        <f t="shared" si="1"/>
        <v>#REF!</v>
      </c>
      <c r="B89" s="10" t="s">
        <v>284</v>
      </c>
      <c r="C89" s="72" t="s">
        <v>285</v>
      </c>
      <c r="D89" s="50" t="s">
        <v>91</v>
      </c>
      <c r="E89" s="53" t="s">
        <v>78</v>
      </c>
      <c r="F89" s="53" t="s">
        <v>105</v>
      </c>
      <c r="G89" s="72"/>
      <c r="H89" s="72"/>
      <c r="I89" s="53"/>
      <c r="J89" s="53" t="s">
        <v>90</v>
      </c>
      <c r="K89" s="72">
        <v>796</v>
      </c>
      <c r="L89" s="72" t="s">
        <v>312</v>
      </c>
      <c r="M89" s="10" t="s">
        <v>341</v>
      </c>
      <c r="N89" s="72">
        <v>452</v>
      </c>
      <c r="O89" s="72" t="s">
        <v>240</v>
      </c>
      <c r="P89" s="4">
        <v>420000</v>
      </c>
      <c r="Q89" s="72"/>
      <c r="R89" s="72"/>
      <c r="S89" s="72" t="s">
        <v>281</v>
      </c>
      <c r="T89" s="72" t="s">
        <v>213</v>
      </c>
      <c r="U89" s="72"/>
      <c r="V89" s="72" t="s">
        <v>7</v>
      </c>
      <c r="W89" s="72"/>
    </row>
    <row r="90" spans="1:23" ht="24" x14ac:dyDescent="0.2">
      <c r="A90" s="72" t="e">
        <f t="shared" si="1"/>
        <v>#REF!</v>
      </c>
      <c r="B90" s="10" t="s">
        <v>284</v>
      </c>
      <c r="C90" s="72" t="s">
        <v>285</v>
      </c>
      <c r="D90" s="50" t="s">
        <v>91</v>
      </c>
      <c r="E90" s="53" t="s">
        <v>78</v>
      </c>
      <c r="F90" s="53" t="s">
        <v>397</v>
      </c>
      <c r="G90" s="72"/>
      <c r="H90" s="72"/>
      <c r="I90" s="53"/>
      <c r="J90" s="53" t="s">
        <v>37</v>
      </c>
      <c r="K90" s="72">
        <v>796</v>
      </c>
      <c r="L90" s="72" t="s">
        <v>312</v>
      </c>
      <c r="M90" s="10" t="s">
        <v>341</v>
      </c>
      <c r="N90" s="72">
        <v>452</v>
      </c>
      <c r="O90" s="72" t="s">
        <v>240</v>
      </c>
      <c r="P90" s="4">
        <v>46600</v>
      </c>
      <c r="Q90" s="72"/>
      <c r="R90" s="72"/>
      <c r="S90" s="72" t="s">
        <v>281</v>
      </c>
      <c r="T90" s="72" t="s">
        <v>213</v>
      </c>
      <c r="U90" s="72"/>
      <c r="V90" s="72" t="s">
        <v>7</v>
      </c>
      <c r="W90" s="72"/>
    </row>
    <row r="91" spans="1:23" ht="24" x14ac:dyDescent="0.2">
      <c r="A91" s="72" t="e">
        <f t="shared" si="1"/>
        <v>#REF!</v>
      </c>
      <c r="B91" s="10" t="s">
        <v>284</v>
      </c>
      <c r="C91" s="72" t="s">
        <v>285</v>
      </c>
      <c r="D91" s="50" t="s">
        <v>91</v>
      </c>
      <c r="E91" s="53" t="s">
        <v>78</v>
      </c>
      <c r="F91" s="53" t="s">
        <v>106</v>
      </c>
      <c r="G91" s="72"/>
      <c r="H91" s="72"/>
      <c r="I91" s="53"/>
      <c r="J91" s="53" t="s">
        <v>90</v>
      </c>
      <c r="K91" s="72">
        <v>796</v>
      </c>
      <c r="L91" s="72" t="s">
        <v>312</v>
      </c>
      <c r="M91" s="10" t="s">
        <v>341</v>
      </c>
      <c r="N91" s="72">
        <v>452</v>
      </c>
      <c r="O91" s="72" t="s">
        <v>240</v>
      </c>
      <c r="P91" s="4">
        <v>477448</v>
      </c>
      <c r="Q91" s="72"/>
      <c r="R91" s="72"/>
      <c r="S91" s="72" t="s">
        <v>281</v>
      </c>
      <c r="T91" s="72" t="s">
        <v>213</v>
      </c>
      <c r="U91" s="72"/>
      <c r="V91" s="72" t="s">
        <v>7</v>
      </c>
      <c r="W91" s="72"/>
    </row>
    <row r="92" spans="1:23" ht="48" x14ac:dyDescent="0.2">
      <c r="A92" s="72" t="e">
        <f t="shared" si="1"/>
        <v>#REF!</v>
      </c>
      <c r="B92" s="10" t="s">
        <v>284</v>
      </c>
      <c r="C92" s="72" t="s">
        <v>285</v>
      </c>
      <c r="D92" s="50" t="s">
        <v>91</v>
      </c>
      <c r="E92" s="53" t="s">
        <v>79</v>
      </c>
      <c r="F92" s="53" t="s">
        <v>107</v>
      </c>
      <c r="G92" s="72"/>
      <c r="H92" s="72"/>
      <c r="I92" s="53"/>
      <c r="J92" s="53" t="s">
        <v>63</v>
      </c>
      <c r="K92" s="72">
        <v>796</v>
      </c>
      <c r="L92" s="72" t="s">
        <v>312</v>
      </c>
      <c r="M92" s="10" t="s">
        <v>342</v>
      </c>
      <c r="N92" s="72">
        <v>452</v>
      </c>
      <c r="O92" s="72" t="s">
        <v>240</v>
      </c>
      <c r="P92" s="4">
        <v>750000</v>
      </c>
      <c r="Q92" s="72"/>
      <c r="R92" s="72"/>
      <c r="S92" s="72" t="s">
        <v>281</v>
      </c>
      <c r="T92" s="72" t="s">
        <v>213</v>
      </c>
      <c r="U92" s="72"/>
      <c r="V92" s="72" t="s">
        <v>7</v>
      </c>
      <c r="W92" s="72"/>
    </row>
    <row r="93" spans="1:23" ht="36" x14ac:dyDescent="0.2">
      <c r="A93" s="72" t="e">
        <f t="shared" si="1"/>
        <v>#REF!</v>
      </c>
      <c r="B93" s="10" t="s">
        <v>343</v>
      </c>
      <c r="C93" s="72" t="s">
        <v>344</v>
      </c>
      <c r="D93" s="50" t="s">
        <v>91</v>
      </c>
      <c r="E93" s="53" t="s">
        <v>80</v>
      </c>
      <c r="F93" s="53" t="s">
        <v>109</v>
      </c>
      <c r="G93" s="72"/>
      <c r="H93" s="72"/>
      <c r="I93" s="53"/>
      <c r="J93" s="53" t="s">
        <v>81</v>
      </c>
      <c r="K93" s="72" t="s">
        <v>206</v>
      </c>
      <c r="L93" s="72" t="s">
        <v>207</v>
      </c>
      <c r="M93" s="10" t="s">
        <v>345</v>
      </c>
      <c r="N93" s="72">
        <v>452</v>
      </c>
      <c r="O93" s="72" t="s">
        <v>240</v>
      </c>
      <c r="P93" s="4">
        <v>280000</v>
      </c>
      <c r="Q93" s="72"/>
      <c r="R93" s="72"/>
      <c r="S93" s="10" t="s">
        <v>289</v>
      </c>
      <c r="T93" s="72"/>
      <c r="U93" s="72" t="s">
        <v>214</v>
      </c>
      <c r="V93" s="72" t="s">
        <v>26</v>
      </c>
      <c r="W93" s="72"/>
    </row>
    <row r="94" spans="1:23" ht="36" x14ac:dyDescent="0.2">
      <c r="A94" s="72" t="e">
        <f t="shared" si="1"/>
        <v>#REF!</v>
      </c>
      <c r="B94" s="10" t="s">
        <v>343</v>
      </c>
      <c r="C94" s="72" t="s">
        <v>344</v>
      </c>
      <c r="D94" s="50" t="s">
        <v>91</v>
      </c>
      <c r="E94" s="53" t="s">
        <v>80</v>
      </c>
      <c r="F94" s="53" t="s">
        <v>110</v>
      </c>
      <c r="G94" s="72"/>
      <c r="H94" s="72"/>
      <c r="I94" s="53"/>
      <c r="J94" s="53" t="s">
        <v>81</v>
      </c>
      <c r="K94" s="72" t="s">
        <v>206</v>
      </c>
      <c r="L94" s="72" t="s">
        <v>207</v>
      </c>
      <c r="M94" s="10" t="s">
        <v>345</v>
      </c>
      <c r="N94" s="72">
        <v>452</v>
      </c>
      <c r="O94" s="72" t="s">
        <v>240</v>
      </c>
      <c r="P94" s="4">
        <v>231000</v>
      </c>
      <c r="Q94" s="72"/>
      <c r="R94" s="72"/>
      <c r="S94" s="10" t="s">
        <v>289</v>
      </c>
      <c r="T94" s="72"/>
      <c r="U94" s="72" t="s">
        <v>214</v>
      </c>
      <c r="V94" s="72" t="s">
        <v>26</v>
      </c>
      <c r="W94" s="72"/>
    </row>
    <row r="95" spans="1:23" ht="36" x14ac:dyDescent="0.2">
      <c r="A95" s="72" t="e">
        <f t="shared" si="1"/>
        <v>#REF!</v>
      </c>
      <c r="B95" s="10" t="s">
        <v>343</v>
      </c>
      <c r="C95" s="72" t="s">
        <v>344</v>
      </c>
      <c r="D95" s="50" t="s">
        <v>91</v>
      </c>
      <c r="E95" s="53" t="s">
        <v>80</v>
      </c>
      <c r="F95" s="53" t="s">
        <v>111</v>
      </c>
      <c r="G95" s="72"/>
      <c r="H95" s="72"/>
      <c r="I95" s="53"/>
      <c r="J95" s="53" t="s">
        <v>81</v>
      </c>
      <c r="K95" s="72" t="s">
        <v>206</v>
      </c>
      <c r="L95" s="72" t="s">
        <v>207</v>
      </c>
      <c r="M95" s="10" t="s">
        <v>345</v>
      </c>
      <c r="N95" s="72">
        <v>452</v>
      </c>
      <c r="O95" s="72" t="s">
        <v>240</v>
      </c>
      <c r="P95" s="4">
        <v>140000</v>
      </c>
      <c r="Q95" s="72"/>
      <c r="R95" s="72"/>
      <c r="S95" s="29" t="s">
        <v>289</v>
      </c>
      <c r="T95" s="72"/>
      <c r="U95" s="72" t="s">
        <v>214</v>
      </c>
      <c r="V95" s="72" t="s">
        <v>26</v>
      </c>
      <c r="W95" s="72"/>
    </row>
    <row r="96" spans="1:23" ht="36" x14ac:dyDescent="0.2">
      <c r="A96" s="72" t="e">
        <f t="shared" si="1"/>
        <v>#REF!</v>
      </c>
      <c r="B96" s="10" t="s">
        <v>343</v>
      </c>
      <c r="C96" s="72" t="s">
        <v>344</v>
      </c>
      <c r="D96" s="50" t="s">
        <v>91</v>
      </c>
      <c r="E96" s="53" t="s">
        <v>80</v>
      </c>
      <c r="F96" s="53" t="s">
        <v>301</v>
      </c>
      <c r="G96" s="72"/>
      <c r="H96" s="72"/>
      <c r="I96" s="53"/>
      <c r="J96" s="53" t="s">
        <v>72</v>
      </c>
      <c r="K96" s="72" t="s">
        <v>206</v>
      </c>
      <c r="L96" s="72" t="s">
        <v>207</v>
      </c>
      <c r="M96" s="10" t="s">
        <v>345</v>
      </c>
      <c r="N96" s="72">
        <v>452</v>
      </c>
      <c r="O96" s="72" t="s">
        <v>240</v>
      </c>
      <c r="P96" s="4">
        <v>300000</v>
      </c>
      <c r="Q96" s="72"/>
      <c r="R96" s="72"/>
      <c r="S96" s="10" t="s">
        <v>289</v>
      </c>
      <c r="T96" s="72"/>
      <c r="U96" s="72" t="s">
        <v>214</v>
      </c>
      <c r="V96" s="72" t="s">
        <v>26</v>
      </c>
      <c r="W96" s="72"/>
    </row>
    <row r="97" spans="1:23" ht="36" x14ac:dyDescent="0.2">
      <c r="A97" s="72" t="e">
        <f t="shared" si="1"/>
        <v>#REF!</v>
      </c>
      <c r="B97" s="10" t="s">
        <v>343</v>
      </c>
      <c r="C97" s="72" t="s">
        <v>344</v>
      </c>
      <c r="D97" s="50" t="s">
        <v>91</v>
      </c>
      <c r="E97" s="53" t="s">
        <v>80</v>
      </c>
      <c r="F97" s="53" t="s">
        <v>398</v>
      </c>
      <c r="G97" s="72"/>
      <c r="H97" s="72"/>
      <c r="I97" s="53"/>
      <c r="J97" s="53" t="s">
        <v>81</v>
      </c>
      <c r="K97" s="72" t="s">
        <v>206</v>
      </c>
      <c r="L97" s="72" t="s">
        <v>207</v>
      </c>
      <c r="M97" s="10" t="s">
        <v>345</v>
      </c>
      <c r="N97" s="72">
        <v>452</v>
      </c>
      <c r="O97" s="72" t="s">
        <v>240</v>
      </c>
      <c r="P97" s="4">
        <v>1000000</v>
      </c>
      <c r="Q97" s="72"/>
      <c r="R97" s="72"/>
      <c r="S97" s="10" t="s">
        <v>289</v>
      </c>
      <c r="T97" s="72"/>
      <c r="U97" s="72" t="s">
        <v>214</v>
      </c>
      <c r="V97" s="72" t="s">
        <v>26</v>
      </c>
      <c r="W97" s="72"/>
    </row>
    <row r="98" spans="1:23" ht="36" x14ac:dyDescent="0.2">
      <c r="A98" s="72" t="e">
        <f t="shared" si="1"/>
        <v>#REF!</v>
      </c>
      <c r="B98" s="10" t="s">
        <v>272</v>
      </c>
      <c r="C98" s="72" t="s">
        <v>346</v>
      </c>
      <c r="D98" s="50" t="s">
        <v>91</v>
      </c>
      <c r="E98" s="53" t="s">
        <v>82</v>
      </c>
      <c r="F98" s="53" t="s">
        <v>112</v>
      </c>
      <c r="G98" s="72"/>
      <c r="H98" s="72"/>
      <c r="I98" s="53"/>
      <c r="J98" s="53" t="s">
        <v>52</v>
      </c>
      <c r="K98" s="72" t="s">
        <v>206</v>
      </c>
      <c r="L98" s="72" t="s">
        <v>207</v>
      </c>
      <c r="M98" s="10" t="s">
        <v>345</v>
      </c>
      <c r="N98" s="72">
        <v>452</v>
      </c>
      <c r="O98" s="72" t="s">
        <v>240</v>
      </c>
      <c r="P98" s="4">
        <v>504000</v>
      </c>
      <c r="Q98" s="72"/>
      <c r="R98" s="72"/>
      <c r="S98" s="10" t="s">
        <v>289</v>
      </c>
      <c r="T98" s="72"/>
      <c r="U98" s="72" t="s">
        <v>214</v>
      </c>
      <c r="V98" s="72" t="s">
        <v>26</v>
      </c>
      <c r="W98" s="72"/>
    </row>
    <row r="99" spans="1:23" ht="36" x14ac:dyDescent="0.2">
      <c r="A99" s="72" t="e">
        <f t="shared" si="1"/>
        <v>#REF!</v>
      </c>
      <c r="B99" s="10" t="s">
        <v>272</v>
      </c>
      <c r="C99" s="72" t="s">
        <v>346</v>
      </c>
      <c r="D99" s="50" t="s">
        <v>91</v>
      </c>
      <c r="E99" s="53" t="s">
        <v>82</v>
      </c>
      <c r="F99" s="53" t="s">
        <v>113</v>
      </c>
      <c r="G99" s="72"/>
      <c r="H99" s="72"/>
      <c r="I99" s="53"/>
      <c r="J99" s="53" t="s">
        <v>52</v>
      </c>
      <c r="K99" s="72" t="s">
        <v>206</v>
      </c>
      <c r="L99" s="72" t="s">
        <v>207</v>
      </c>
      <c r="M99" s="10" t="s">
        <v>345</v>
      </c>
      <c r="N99" s="72">
        <v>452</v>
      </c>
      <c r="O99" s="72" t="s">
        <v>240</v>
      </c>
      <c r="P99" s="4">
        <v>1535000</v>
      </c>
      <c r="Q99" s="72"/>
      <c r="R99" s="72"/>
      <c r="S99" s="10" t="s">
        <v>289</v>
      </c>
      <c r="T99" s="72"/>
      <c r="U99" s="72" t="s">
        <v>214</v>
      </c>
      <c r="V99" s="72" t="s">
        <v>26</v>
      </c>
      <c r="W99" s="72"/>
    </row>
    <row r="100" spans="1:23" ht="36" x14ac:dyDescent="0.2">
      <c r="A100" s="72" t="e">
        <f t="shared" si="1"/>
        <v>#REF!</v>
      </c>
      <c r="B100" s="10" t="s">
        <v>272</v>
      </c>
      <c r="C100" s="72" t="s">
        <v>346</v>
      </c>
      <c r="D100" s="50" t="s">
        <v>91</v>
      </c>
      <c r="E100" s="53" t="s">
        <v>82</v>
      </c>
      <c r="F100" s="53" t="s">
        <v>114</v>
      </c>
      <c r="G100" s="72"/>
      <c r="H100" s="72"/>
      <c r="I100" s="53"/>
      <c r="J100" s="53" t="s">
        <v>52</v>
      </c>
      <c r="K100" s="72" t="s">
        <v>206</v>
      </c>
      <c r="L100" s="72" t="s">
        <v>207</v>
      </c>
      <c r="M100" s="10" t="s">
        <v>345</v>
      </c>
      <c r="N100" s="72">
        <v>452</v>
      </c>
      <c r="O100" s="72" t="s">
        <v>240</v>
      </c>
      <c r="P100" s="4">
        <v>300000</v>
      </c>
      <c r="Q100" s="72"/>
      <c r="R100" s="72"/>
      <c r="S100" s="10" t="s">
        <v>289</v>
      </c>
      <c r="T100" s="72"/>
      <c r="U100" s="72" t="s">
        <v>214</v>
      </c>
      <c r="V100" s="72" t="s">
        <v>26</v>
      </c>
      <c r="W100" s="72"/>
    </row>
    <row r="101" spans="1:23" ht="36" x14ac:dyDescent="0.2">
      <c r="A101" s="72" t="e">
        <f t="shared" si="1"/>
        <v>#REF!</v>
      </c>
      <c r="B101" s="10" t="s">
        <v>347</v>
      </c>
      <c r="C101" s="72" t="s">
        <v>348</v>
      </c>
      <c r="D101" s="50" t="s">
        <v>91</v>
      </c>
      <c r="E101" s="53" t="s">
        <v>115</v>
      </c>
      <c r="F101" s="53" t="s">
        <v>116</v>
      </c>
      <c r="G101" s="72"/>
      <c r="H101" s="72"/>
      <c r="I101" s="53"/>
      <c r="J101" s="53" t="s">
        <v>117</v>
      </c>
      <c r="K101" s="72" t="s">
        <v>206</v>
      </c>
      <c r="L101" s="72" t="s">
        <v>207</v>
      </c>
      <c r="M101" s="10" t="s">
        <v>345</v>
      </c>
      <c r="N101" s="72">
        <v>452</v>
      </c>
      <c r="O101" s="72" t="s">
        <v>240</v>
      </c>
      <c r="P101" s="4">
        <v>315000</v>
      </c>
      <c r="Q101" s="72"/>
      <c r="R101" s="72"/>
      <c r="S101" s="72" t="s">
        <v>288</v>
      </c>
      <c r="T101" s="72"/>
      <c r="U101" s="72" t="s">
        <v>214</v>
      </c>
      <c r="V101" s="72" t="s">
        <v>26</v>
      </c>
      <c r="W101" s="72"/>
    </row>
    <row r="102" spans="1:23" ht="36" x14ac:dyDescent="0.2">
      <c r="A102" s="72" t="e">
        <f t="shared" si="1"/>
        <v>#REF!</v>
      </c>
      <c r="B102" s="10" t="s">
        <v>347</v>
      </c>
      <c r="C102" s="72" t="s">
        <v>348</v>
      </c>
      <c r="D102" s="50" t="s">
        <v>91</v>
      </c>
      <c r="E102" s="53" t="s">
        <v>115</v>
      </c>
      <c r="F102" s="53" t="s">
        <v>118</v>
      </c>
      <c r="G102" s="72"/>
      <c r="H102" s="72"/>
      <c r="I102" s="53"/>
      <c r="J102" s="53" t="s">
        <v>117</v>
      </c>
      <c r="K102" s="72" t="s">
        <v>206</v>
      </c>
      <c r="L102" s="72" t="s">
        <v>207</v>
      </c>
      <c r="M102" s="10" t="s">
        <v>345</v>
      </c>
      <c r="N102" s="72">
        <v>452</v>
      </c>
      <c r="O102" s="72" t="s">
        <v>240</v>
      </c>
      <c r="P102" s="4">
        <v>280000</v>
      </c>
      <c r="Q102" s="72"/>
      <c r="R102" s="72"/>
      <c r="S102" s="72" t="s">
        <v>288</v>
      </c>
      <c r="T102" s="72"/>
      <c r="U102" s="72" t="s">
        <v>214</v>
      </c>
      <c r="V102" s="72" t="s">
        <v>26</v>
      </c>
      <c r="W102" s="72"/>
    </row>
    <row r="103" spans="1:23" ht="36" x14ac:dyDescent="0.2">
      <c r="A103" s="72" t="e">
        <f t="shared" si="1"/>
        <v>#REF!</v>
      </c>
      <c r="B103" s="10" t="s">
        <v>347</v>
      </c>
      <c r="C103" s="72" t="s">
        <v>348</v>
      </c>
      <c r="D103" s="50" t="s">
        <v>91</v>
      </c>
      <c r="E103" s="53" t="s">
        <v>72</v>
      </c>
      <c r="F103" s="53" t="s">
        <v>302</v>
      </c>
      <c r="G103" s="72"/>
      <c r="H103" s="72"/>
      <c r="I103" s="53"/>
      <c r="J103" s="53" t="s">
        <v>72</v>
      </c>
      <c r="K103" s="72" t="s">
        <v>206</v>
      </c>
      <c r="L103" s="72" t="s">
        <v>207</v>
      </c>
      <c r="M103" s="10" t="s">
        <v>345</v>
      </c>
      <c r="N103" s="72">
        <v>452</v>
      </c>
      <c r="O103" s="72" t="s">
        <v>240</v>
      </c>
      <c r="P103" s="4">
        <v>35000</v>
      </c>
      <c r="Q103" s="72"/>
      <c r="R103" s="72"/>
      <c r="S103" s="10" t="s">
        <v>289</v>
      </c>
      <c r="T103" s="72"/>
      <c r="U103" s="72" t="s">
        <v>214</v>
      </c>
      <c r="V103" s="72" t="s">
        <v>26</v>
      </c>
      <c r="W103" s="72"/>
    </row>
    <row r="104" spans="1:23" ht="36" x14ac:dyDescent="0.2">
      <c r="A104" s="72" t="e">
        <f t="shared" si="1"/>
        <v>#REF!</v>
      </c>
      <c r="B104" s="10" t="s">
        <v>270</v>
      </c>
      <c r="C104" s="72" t="s">
        <v>271</v>
      </c>
      <c r="D104" s="50" t="s">
        <v>91</v>
      </c>
      <c r="E104" s="53" t="s">
        <v>85</v>
      </c>
      <c r="F104" s="53" t="s">
        <v>108</v>
      </c>
      <c r="G104" s="72"/>
      <c r="H104" s="72"/>
      <c r="I104" s="53"/>
      <c r="J104" s="53" t="s">
        <v>85</v>
      </c>
      <c r="K104" s="72" t="s">
        <v>206</v>
      </c>
      <c r="L104" s="72" t="s">
        <v>207</v>
      </c>
      <c r="M104" s="10" t="s">
        <v>345</v>
      </c>
      <c r="N104" s="72">
        <v>452</v>
      </c>
      <c r="O104" s="72" t="s">
        <v>240</v>
      </c>
      <c r="P104" s="4">
        <v>770000</v>
      </c>
      <c r="Q104" s="72"/>
      <c r="R104" s="72"/>
      <c r="S104" s="72" t="s">
        <v>281</v>
      </c>
      <c r="T104" s="72" t="s">
        <v>213</v>
      </c>
      <c r="U104" s="72"/>
      <c r="V104" s="72" t="s">
        <v>7</v>
      </c>
      <c r="W104" s="72"/>
    </row>
    <row r="105" spans="1:23" ht="36" x14ac:dyDescent="0.2">
      <c r="A105" s="72" t="e">
        <f t="shared" si="1"/>
        <v>#REF!</v>
      </c>
      <c r="B105" s="10" t="s">
        <v>270</v>
      </c>
      <c r="C105" s="72" t="s">
        <v>271</v>
      </c>
      <c r="D105" s="50" t="s">
        <v>91</v>
      </c>
      <c r="E105" s="53" t="s">
        <v>85</v>
      </c>
      <c r="F105" s="53" t="s">
        <v>119</v>
      </c>
      <c r="G105" s="72"/>
      <c r="H105" s="72"/>
      <c r="I105" s="53"/>
      <c r="J105" s="53" t="s">
        <v>85</v>
      </c>
      <c r="K105" s="72" t="s">
        <v>206</v>
      </c>
      <c r="L105" s="72" t="s">
        <v>207</v>
      </c>
      <c r="M105" s="10" t="s">
        <v>345</v>
      </c>
      <c r="N105" s="72">
        <v>452</v>
      </c>
      <c r="O105" s="72" t="s">
        <v>240</v>
      </c>
      <c r="P105" s="4">
        <v>140000</v>
      </c>
      <c r="Q105" s="72"/>
      <c r="R105" s="72"/>
      <c r="S105" s="72" t="s">
        <v>281</v>
      </c>
      <c r="T105" s="72" t="s">
        <v>213</v>
      </c>
      <c r="U105" s="72"/>
      <c r="V105" s="72" t="s">
        <v>7</v>
      </c>
      <c r="W105" s="72"/>
    </row>
    <row r="106" spans="1:23" ht="36" x14ac:dyDescent="0.2">
      <c r="A106" s="72" t="e">
        <f t="shared" si="1"/>
        <v>#REF!</v>
      </c>
      <c r="B106" s="10" t="s">
        <v>270</v>
      </c>
      <c r="C106" s="72" t="s">
        <v>271</v>
      </c>
      <c r="D106" s="50" t="s">
        <v>91</v>
      </c>
      <c r="E106" s="53" t="s">
        <v>85</v>
      </c>
      <c r="F106" s="53" t="s">
        <v>120</v>
      </c>
      <c r="G106" s="72"/>
      <c r="H106" s="72"/>
      <c r="I106" s="53"/>
      <c r="J106" s="53" t="s">
        <v>85</v>
      </c>
      <c r="K106" s="72" t="s">
        <v>206</v>
      </c>
      <c r="L106" s="72" t="s">
        <v>207</v>
      </c>
      <c r="M106" s="10" t="s">
        <v>345</v>
      </c>
      <c r="N106" s="72">
        <v>452</v>
      </c>
      <c r="O106" s="72" t="s">
        <v>240</v>
      </c>
      <c r="P106" s="4">
        <v>61000</v>
      </c>
      <c r="Q106" s="72"/>
      <c r="R106" s="72"/>
      <c r="S106" s="72" t="s">
        <v>281</v>
      </c>
      <c r="T106" s="72" t="s">
        <v>213</v>
      </c>
      <c r="U106" s="72"/>
      <c r="V106" s="72" t="s">
        <v>7</v>
      </c>
      <c r="W106" s="72"/>
    </row>
    <row r="107" spans="1:23" ht="36" x14ac:dyDescent="0.2">
      <c r="A107" s="72" t="e">
        <f t="shared" si="1"/>
        <v>#REF!</v>
      </c>
      <c r="B107" s="10" t="s">
        <v>328</v>
      </c>
      <c r="C107" s="72" t="s">
        <v>329</v>
      </c>
      <c r="D107" s="50" t="s">
        <v>91</v>
      </c>
      <c r="E107" s="53" t="s">
        <v>58</v>
      </c>
      <c r="F107" s="53" t="s">
        <v>121</v>
      </c>
      <c r="G107" s="72"/>
      <c r="H107" s="72"/>
      <c r="I107" s="53" t="s">
        <v>122</v>
      </c>
      <c r="J107" s="53" t="s">
        <v>14</v>
      </c>
      <c r="K107" s="72" t="s">
        <v>256</v>
      </c>
      <c r="L107" s="72" t="s">
        <v>330</v>
      </c>
      <c r="M107" s="10" t="s">
        <v>345</v>
      </c>
      <c r="N107" s="72">
        <v>452</v>
      </c>
      <c r="O107" s="72" t="s">
        <v>240</v>
      </c>
      <c r="P107" s="4">
        <v>450000</v>
      </c>
      <c r="Q107" s="72"/>
      <c r="R107" s="72"/>
      <c r="S107" s="72" t="s">
        <v>281</v>
      </c>
      <c r="T107" s="72" t="s">
        <v>213</v>
      </c>
      <c r="U107" s="72"/>
      <c r="V107" s="72" t="s">
        <v>7</v>
      </c>
      <c r="W107" s="72"/>
    </row>
    <row r="108" spans="1:23" ht="36" x14ac:dyDescent="0.2">
      <c r="A108" s="72" t="e">
        <f t="shared" si="1"/>
        <v>#REF!</v>
      </c>
      <c r="B108" s="24" t="s">
        <v>328</v>
      </c>
      <c r="C108" s="72" t="s">
        <v>329</v>
      </c>
      <c r="D108" s="50" t="s">
        <v>91</v>
      </c>
      <c r="E108" s="53" t="s">
        <v>58</v>
      </c>
      <c r="F108" s="53" t="s">
        <v>123</v>
      </c>
      <c r="G108" s="72"/>
      <c r="H108" s="72"/>
      <c r="I108" s="53" t="s">
        <v>124</v>
      </c>
      <c r="J108" s="53" t="s">
        <v>14</v>
      </c>
      <c r="K108" s="72" t="s">
        <v>256</v>
      </c>
      <c r="L108" s="72" t="s">
        <v>330</v>
      </c>
      <c r="M108" s="10" t="s">
        <v>345</v>
      </c>
      <c r="N108" s="72">
        <v>452</v>
      </c>
      <c r="O108" s="72" t="s">
        <v>240</v>
      </c>
      <c r="P108" s="4">
        <v>300000</v>
      </c>
      <c r="Q108" s="72"/>
      <c r="R108" s="72"/>
      <c r="S108" s="72" t="s">
        <v>281</v>
      </c>
      <c r="T108" s="72" t="s">
        <v>213</v>
      </c>
      <c r="U108" s="72"/>
      <c r="V108" s="72" t="s">
        <v>7</v>
      </c>
      <c r="W108" s="72"/>
    </row>
    <row r="109" spans="1:23" ht="36" x14ac:dyDescent="0.2">
      <c r="A109" s="72" t="e">
        <f t="shared" si="1"/>
        <v>#REF!</v>
      </c>
      <c r="B109" s="10" t="s">
        <v>328</v>
      </c>
      <c r="C109" s="72" t="s">
        <v>329</v>
      </c>
      <c r="D109" s="50" t="s">
        <v>91</v>
      </c>
      <c r="E109" s="53" t="s">
        <v>58</v>
      </c>
      <c r="F109" s="53" t="s">
        <v>125</v>
      </c>
      <c r="G109" s="72" t="s">
        <v>125</v>
      </c>
      <c r="H109" s="72" t="s">
        <v>125</v>
      </c>
      <c r="I109" s="53" t="s">
        <v>126</v>
      </c>
      <c r="J109" s="53" t="s">
        <v>14</v>
      </c>
      <c r="K109" s="72" t="s">
        <v>256</v>
      </c>
      <c r="L109" s="72" t="s">
        <v>330</v>
      </c>
      <c r="M109" s="10" t="s">
        <v>345</v>
      </c>
      <c r="N109" s="72">
        <v>452</v>
      </c>
      <c r="O109" s="72" t="s">
        <v>240</v>
      </c>
      <c r="P109" s="4">
        <v>500000</v>
      </c>
      <c r="Q109" s="72"/>
      <c r="R109" s="72"/>
      <c r="S109" s="72" t="s">
        <v>281</v>
      </c>
      <c r="T109" s="72" t="s">
        <v>213</v>
      </c>
      <c r="U109" s="72"/>
      <c r="V109" s="72" t="s">
        <v>7</v>
      </c>
      <c r="W109" s="72"/>
    </row>
    <row r="110" spans="1:23" ht="36" x14ac:dyDescent="0.2">
      <c r="A110" s="72" t="e">
        <f t="shared" si="1"/>
        <v>#REF!</v>
      </c>
      <c r="B110" s="10" t="s">
        <v>328</v>
      </c>
      <c r="C110" s="72" t="s">
        <v>329</v>
      </c>
      <c r="D110" s="50" t="s">
        <v>91</v>
      </c>
      <c r="E110" s="53" t="s">
        <v>58</v>
      </c>
      <c r="F110" s="53" t="s">
        <v>127</v>
      </c>
      <c r="G110" s="72"/>
      <c r="H110" s="72"/>
      <c r="I110" s="53" t="s">
        <v>126</v>
      </c>
      <c r="J110" s="53" t="s">
        <v>14</v>
      </c>
      <c r="K110" s="72" t="s">
        <v>256</v>
      </c>
      <c r="L110" s="72" t="s">
        <v>330</v>
      </c>
      <c r="M110" s="10" t="s">
        <v>345</v>
      </c>
      <c r="N110" s="72">
        <v>452</v>
      </c>
      <c r="O110" s="72" t="s">
        <v>240</v>
      </c>
      <c r="P110" s="4">
        <v>1000000</v>
      </c>
      <c r="Q110" s="72"/>
      <c r="R110" s="72"/>
      <c r="S110" s="72" t="s">
        <v>281</v>
      </c>
      <c r="T110" s="72" t="s">
        <v>213</v>
      </c>
      <c r="U110" s="72"/>
      <c r="V110" s="72" t="s">
        <v>7</v>
      </c>
      <c r="W110" s="72"/>
    </row>
    <row r="111" spans="1:23" ht="36" x14ac:dyDescent="0.2">
      <c r="A111" s="72" t="e">
        <f t="shared" si="1"/>
        <v>#REF!</v>
      </c>
      <c r="B111" s="10" t="s">
        <v>328</v>
      </c>
      <c r="C111" s="72" t="s">
        <v>329</v>
      </c>
      <c r="D111" s="50" t="s">
        <v>91</v>
      </c>
      <c r="E111" s="53" t="s">
        <v>58</v>
      </c>
      <c r="F111" s="53" t="s">
        <v>128</v>
      </c>
      <c r="G111" s="72"/>
      <c r="H111" s="72"/>
      <c r="I111" s="53" t="s">
        <v>129</v>
      </c>
      <c r="J111" s="53" t="s">
        <v>14</v>
      </c>
      <c r="K111" s="72" t="s">
        <v>256</v>
      </c>
      <c r="L111" s="72" t="s">
        <v>330</v>
      </c>
      <c r="M111" s="10" t="s">
        <v>345</v>
      </c>
      <c r="N111" s="72">
        <v>452</v>
      </c>
      <c r="O111" s="72" t="s">
        <v>240</v>
      </c>
      <c r="P111" s="4">
        <v>2200000</v>
      </c>
      <c r="Q111" s="72"/>
      <c r="R111" s="72"/>
      <c r="S111" s="72" t="s">
        <v>281</v>
      </c>
      <c r="T111" s="72" t="s">
        <v>213</v>
      </c>
      <c r="U111" s="72"/>
      <c r="V111" s="72" t="s">
        <v>7</v>
      </c>
      <c r="W111" s="72"/>
    </row>
    <row r="112" spans="1:23" ht="36" x14ac:dyDescent="0.2">
      <c r="A112" s="72" t="e">
        <f t="shared" si="1"/>
        <v>#REF!</v>
      </c>
      <c r="B112" s="10" t="s">
        <v>328</v>
      </c>
      <c r="C112" s="72" t="s">
        <v>329</v>
      </c>
      <c r="D112" s="50" t="s">
        <v>91</v>
      </c>
      <c r="E112" s="53" t="s">
        <v>58</v>
      </c>
      <c r="F112" s="53" t="s">
        <v>130</v>
      </c>
      <c r="G112" s="72"/>
      <c r="H112" s="72"/>
      <c r="I112" s="53" t="s">
        <v>129</v>
      </c>
      <c r="J112" s="53" t="s">
        <v>14</v>
      </c>
      <c r="K112" s="72" t="s">
        <v>256</v>
      </c>
      <c r="L112" s="72" t="s">
        <v>330</v>
      </c>
      <c r="M112" s="10" t="s">
        <v>345</v>
      </c>
      <c r="N112" s="72">
        <v>452</v>
      </c>
      <c r="O112" s="72" t="s">
        <v>240</v>
      </c>
      <c r="P112" s="4">
        <v>1000000</v>
      </c>
      <c r="Q112" s="72"/>
      <c r="R112" s="72"/>
      <c r="S112" s="72" t="s">
        <v>281</v>
      </c>
      <c r="T112" s="72" t="s">
        <v>213</v>
      </c>
      <c r="U112" s="72"/>
      <c r="V112" s="72" t="s">
        <v>7</v>
      </c>
      <c r="W112" s="72"/>
    </row>
    <row r="113" spans="1:23" ht="36" x14ac:dyDescent="0.2">
      <c r="A113" s="72" t="e">
        <f t="shared" si="1"/>
        <v>#REF!</v>
      </c>
      <c r="B113" s="10" t="s">
        <v>328</v>
      </c>
      <c r="C113" s="72" t="s">
        <v>329</v>
      </c>
      <c r="D113" s="50" t="s">
        <v>91</v>
      </c>
      <c r="E113" s="53" t="s">
        <v>58</v>
      </c>
      <c r="F113" s="53" t="s">
        <v>131</v>
      </c>
      <c r="G113" s="72"/>
      <c r="H113" s="72"/>
      <c r="I113" s="53" t="s">
        <v>129</v>
      </c>
      <c r="J113" s="53" t="s">
        <v>14</v>
      </c>
      <c r="K113" s="72" t="s">
        <v>244</v>
      </c>
      <c r="L113" s="72" t="s">
        <v>245</v>
      </c>
      <c r="M113" s="10" t="s">
        <v>331</v>
      </c>
      <c r="N113" s="72">
        <v>452</v>
      </c>
      <c r="O113" s="72" t="s">
        <v>240</v>
      </c>
      <c r="P113" s="4">
        <v>3400000</v>
      </c>
      <c r="Q113" s="72"/>
      <c r="R113" s="72"/>
      <c r="S113" s="72" t="s">
        <v>281</v>
      </c>
      <c r="T113" s="72" t="s">
        <v>213</v>
      </c>
      <c r="U113" s="72"/>
      <c r="V113" s="72" t="s">
        <v>7</v>
      </c>
      <c r="W113" s="72"/>
    </row>
    <row r="114" spans="1:23" ht="36" x14ac:dyDescent="0.2">
      <c r="A114" s="72" t="e">
        <f t="shared" si="1"/>
        <v>#REF!</v>
      </c>
      <c r="B114" s="10" t="s">
        <v>328</v>
      </c>
      <c r="C114" s="72" t="s">
        <v>329</v>
      </c>
      <c r="D114" s="50" t="s">
        <v>91</v>
      </c>
      <c r="E114" s="53" t="s">
        <v>58</v>
      </c>
      <c r="F114" s="53" t="s">
        <v>132</v>
      </c>
      <c r="G114" s="72"/>
      <c r="H114" s="72"/>
      <c r="I114" s="53" t="s">
        <v>133</v>
      </c>
      <c r="J114" s="53" t="s">
        <v>14</v>
      </c>
      <c r="K114" s="72" t="s">
        <v>256</v>
      </c>
      <c r="L114" s="72" t="s">
        <v>330</v>
      </c>
      <c r="M114" s="10" t="s">
        <v>345</v>
      </c>
      <c r="N114" s="72">
        <v>452</v>
      </c>
      <c r="O114" s="72" t="s">
        <v>240</v>
      </c>
      <c r="P114" s="4">
        <v>1500000</v>
      </c>
      <c r="Q114" s="72"/>
      <c r="R114" s="72"/>
      <c r="S114" s="72" t="s">
        <v>281</v>
      </c>
      <c r="T114" s="72" t="s">
        <v>213</v>
      </c>
      <c r="U114" s="72"/>
      <c r="V114" s="72" t="s">
        <v>7</v>
      </c>
      <c r="W114" s="72"/>
    </row>
    <row r="115" spans="1:23" ht="36" x14ac:dyDescent="0.2">
      <c r="A115" s="72" t="e">
        <f t="shared" si="1"/>
        <v>#REF!</v>
      </c>
      <c r="B115" s="10" t="s">
        <v>328</v>
      </c>
      <c r="C115" s="72" t="s">
        <v>329</v>
      </c>
      <c r="D115" s="50" t="s">
        <v>91</v>
      </c>
      <c r="E115" s="53" t="s">
        <v>58</v>
      </c>
      <c r="F115" s="53" t="s">
        <v>134</v>
      </c>
      <c r="G115" s="72"/>
      <c r="H115" s="72"/>
      <c r="I115" s="53" t="s">
        <v>133</v>
      </c>
      <c r="J115" s="53" t="s">
        <v>14</v>
      </c>
      <c r="K115" s="72" t="s">
        <v>244</v>
      </c>
      <c r="L115" s="72" t="s">
        <v>245</v>
      </c>
      <c r="M115" s="10" t="s">
        <v>331</v>
      </c>
      <c r="N115" s="72">
        <v>452</v>
      </c>
      <c r="O115" s="72" t="s">
        <v>240</v>
      </c>
      <c r="P115" s="4">
        <v>3500000</v>
      </c>
      <c r="Q115" s="72"/>
      <c r="R115" s="72"/>
      <c r="S115" s="72" t="s">
        <v>281</v>
      </c>
      <c r="T115" s="72" t="s">
        <v>213</v>
      </c>
      <c r="U115" s="72"/>
      <c r="V115" s="72" t="s">
        <v>7</v>
      </c>
      <c r="W115" s="72"/>
    </row>
    <row r="116" spans="1:23" ht="24" x14ac:dyDescent="0.2">
      <c r="A116" s="72" t="e">
        <f t="shared" si="1"/>
        <v>#REF!</v>
      </c>
      <c r="B116" s="10" t="s">
        <v>328</v>
      </c>
      <c r="C116" s="72" t="s">
        <v>329</v>
      </c>
      <c r="D116" s="50" t="s">
        <v>91</v>
      </c>
      <c r="E116" s="53" t="s">
        <v>58</v>
      </c>
      <c r="F116" s="53" t="s">
        <v>135</v>
      </c>
      <c r="G116" s="72"/>
      <c r="H116" s="72"/>
      <c r="I116" s="53" t="s">
        <v>135</v>
      </c>
      <c r="J116" s="53" t="s">
        <v>14</v>
      </c>
      <c r="K116" s="72" t="s">
        <v>244</v>
      </c>
      <c r="L116" s="72" t="s">
        <v>245</v>
      </c>
      <c r="M116" s="10" t="s">
        <v>243</v>
      </c>
      <c r="N116" s="72">
        <v>452</v>
      </c>
      <c r="O116" s="72" t="s">
        <v>240</v>
      </c>
      <c r="P116" s="4">
        <v>840000</v>
      </c>
      <c r="Q116" s="72"/>
      <c r="R116" s="72"/>
      <c r="S116" s="72" t="s">
        <v>281</v>
      </c>
      <c r="T116" s="72" t="s">
        <v>213</v>
      </c>
      <c r="U116" s="72"/>
      <c r="V116" s="72" t="s">
        <v>7</v>
      </c>
      <c r="W116" s="72"/>
    </row>
    <row r="117" spans="1:23" ht="24" x14ac:dyDescent="0.2">
      <c r="A117" s="72" t="e">
        <f t="shared" si="1"/>
        <v>#REF!</v>
      </c>
      <c r="B117" s="10" t="s">
        <v>328</v>
      </c>
      <c r="C117" s="72" t="s">
        <v>329</v>
      </c>
      <c r="D117" s="50" t="s">
        <v>91</v>
      </c>
      <c r="E117" s="53" t="s">
        <v>58</v>
      </c>
      <c r="F117" s="53" t="s">
        <v>136</v>
      </c>
      <c r="G117" s="72"/>
      <c r="H117" s="72"/>
      <c r="I117" s="53" t="s">
        <v>137</v>
      </c>
      <c r="J117" s="53" t="s">
        <v>14</v>
      </c>
      <c r="K117" s="72" t="s">
        <v>244</v>
      </c>
      <c r="L117" s="72" t="s">
        <v>245</v>
      </c>
      <c r="M117" s="10" t="s">
        <v>243</v>
      </c>
      <c r="N117" s="72">
        <v>452</v>
      </c>
      <c r="O117" s="72" t="s">
        <v>240</v>
      </c>
      <c r="P117" s="4">
        <v>14000000</v>
      </c>
      <c r="Q117" s="72"/>
      <c r="R117" s="72"/>
      <c r="S117" s="72" t="s">
        <v>281</v>
      </c>
      <c r="T117" s="72" t="s">
        <v>213</v>
      </c>
      <c r="U117" s="72"/>
      <c r="V117" s="72" t="s">
        <v>7</v>
      </c>
      <c r="W117" s="72"/>
    </row>
    <row r="118" spans="1:23" ht="24" x14ac:dyDescent="0.2">
      <c r="A118" s="72" t="e">
        <f t="shared" si="1"/>
        <v>#REF!</v>
      </c>
      <c r="B118" s="10" t="s">
        <v>328</v>
      </c>
      <c r="C118" s="72" t="s">
        <v>329</v>
      </c>
      <c r="D118" s="50" t="s">
        <v>91</v>
      </c>
      <c r="E118" s="53" t="s">
        <v>58</v>
      </c>
      <c r="F118" s="53" t="s">
        <v>138</v>
      </c>
      <c r="G118" s="72"/>
      <c r="H118" s="72"/>
      <c r="I118" s="53" t="s">
        <v>137</v>
      </c>
      <c r="J118" s="53" t="s">
        <v>14</v>
      </c>
      <c r="K118" s="72" t="s">
        <v>244</v>
      </c>
      <c r="L118" s="72" t="s">
        <v>245</v>
      </c>
      <c r="M118" s="10" t="s">
        <v>243</v>
      </c>
      <c r="N118" s="72">
        <v>452</v>
      </c>
      <c r="O118" s="72" t="s">
        <v>240</v>
      </c>
      <c r="P118" s="4">
        <v>13600000</v>
      </c>
      <c r="Q118" s="72"/>
      <c r="R118" s="72"/>
      <c r="S118" s="72" t="s">
        <v>281</v>
      </c>
      <c r="T118" s="72" t="s">
        <v>213</v>
      </c>
      <c r="U118" s="72"/>
      <c r="V118" s="72" t="s">
        <v>7</v>
      </c>
      <c r="W118" s="72"/>
    </row>
    <row r="119" spans="1:23" ht="24" x14ac:dyDescent="0.2">
      <c r="A119" s="72" t="e">
        <f t="shared" si="1"/>
        <v>#REF!</v>
      </c>
      <c r="B119" s="10" t="s">
        <v>328</v>
      </c>
      <c r="C119" s="72" t="s">
        <v>329</v>
      </c>
      <c r="D119" s="50" t="s">
        <v>91</v>
      </c>
      <c r="E119" s="53" t="s">
        <v>58</v>
      </c>
      <c r="F119" s="53" t="s">
        <v>139</v>
      </c>
      <c r="G119" s="72"/>
      <c r="H119" s="72"/>
      <c r="I119" s="53" t="s">
        <v>137</v>
      </c>
      <c r="J119" s="53" t="s">
        <v>14</v>
      </c>
      <c r="K119" s="72" t="s">
        <v>244</v>
      </c>
      <c r="L119" s="72" t="s">
        <v>245</v>
      </c>
      <c r="M119" s="10" t="s">
        <v>243</v>
      </c>
      <c r="N119" s="72">
        <v>452</v>
      </c>
      <c r="O119" s="72" t="s">
        <v>240</v>
      </c>
      <c r="P119" s="4">
        <v>4500000</v>
      </c>
      <c r="Q119" s="72"/>
      <c r="R119" s="72"/>
      <c r="S119" s="72" t="s">
        <v>281</v>
      </c>
      <c r="T119" s="72" t="s">
        <v>213</v>
      </c>
      <c r="U119" s="72"/>
      <c r="V119" s="72" t="s">
        <v>7</v>
      </c>
      <c r="W119" s="72"/>
    </row>
    <row r="120" spans="1:23" ht="24" x14ac:dyDescent="0.2">
      <c r="A120" s="72" t="e">
        <f t="shared" si="1"/>
        <v>#REF!</v>
      </c>
      <c r="B120" s="10" t="s">
        <v>328</v>
      </c>
      <c r="C120" s="72" t="s">
        <v>329</v>
      </c>
      <c r="D120" s="50" t="s">
        <v>91</v>
      </c>
      <c r="E120" s="53" t="s">
        <v>56</v>
      </c>
      <c r="F120" s="53" t="s">
        <v>140</v>
      </c>
      <c r="G120" s="72"/>
      <c r="H120" s="72"/>
      <c r="I120" s="53" t="s">
        <v>137</v>
      </c>
      <c r="J120" s="53" t="s">
        <v>56</v>
      </c>
      <c r="K120" s="72" t="s">
        <v>244</v>
      </c>
      <c r="L120" s="72" t="s">
        <v>245</v>
      </c>
      <c r="M120" s="10" t="s">
        <v>243</v>
      </c>
      <c r="N120" s="72">
        <v>452</v>
      </c>
      <c r="O120" s="72" t="s">
        <v>240</v>
      </c>
      <c r="P120" s="4">
        <v>500000</v>
      </c>
      <c r="Q120" s="72"/>
      <c r="R120" s="72"/>
      <c r="S120" s="72" t="s">
        <v>281</v>
      </c>
      <c r="T120" s="72" t="s">
        <v>213</v>
      </c>
      <c r="U120" s="72"/>
      <c r="V120" s="72" t="s">
        <v>7</v>
      </c>
      <c r="W120" s="72"/>
    </row>
    <row r="121" spans="1:23" ht="24" x14ac:dyDescent="0.2">
      <c r="A121" s="72" t="e">
        <f t="shared" si="1"/>
        <v>#REF!</v>
      </c>
      <c r="B121" s="10" t="s">
        <v>328</v>
      </c>
      <c r="C121" s="72" t="s">
        <v>329</v>
      </c>
      <c r="D121" s="50" t="s">
        <v>91</v>
      </c>
      <c r="E121" s="53" t="s">
        <v>56</v>
      </c>
      <c r="F121" s="53" t="s">
        <v>141</v>
      </c>
      <c r="G121" s="72"/>
      <c r="H121" s="72"/>
      <c r="I121" s="53" t="s">
        <v>137</v>
      </c>
      <c r="J121" s="53" t="s">
        <v>56</v>
      </c>
      <c r="K121" s="72" t="s">
        <v>244</v>
      </c>
      <c r="L121" s="72" t="s">
        <v>245</v>
      </c>
      <c r="M121" s="10" t="s">
        <v>243</v>
      </c>
      <c r="N121" s="72">
        <v>452</v>
      </c>
      <c r="O121" s="72" t="s">
        <v>240</v>
      </c>
      <c r="P121" s="4">
        <v>100000</v>
      </c>
      <c r="Q121" s="72"/>
      <c r="R121" s="72"/>
      <c r="S121" s="72" t="s">
        <v>281</v>
      </c>
      <c r="T121" s="72" t="s">
        <v>213</v>
      </c>
      <c r="U121" s="72"/>
      <c r="V121" s="72" t="s">
        <v>7</v>
      </c>
      <c r="W121" s="72"/>
    </row>
    <row r="122" spans="1:23" ht="36" x14ac:dyDescent="0.2">
      <c r="A122" s="72" t="e">
        <f t="shared" si="1"/>
        <v>#REF!</v>
      </c>
      <c r="B122" s="10" t="s">
        <v>328</v>
      </c>
      <c r="C122" s="72" t="s">
        <v>329</v>
      </c>
      <c r="D122" s="50" t="s">
        <v>91</v>
      </c>
      <c r="E122" s="53" t="s">
        <v>56</v>
      </c>
      <c r="F122" s="53" t="s">
        <v>399</v>
      </c>
      <c r="G122" s="72"/>
      <c r="H122" s="72"/>
      <c r="I122" s="53" t="s">
        <v>137</v>
      </c>
      <c r="J122" s="53" t="s">
        <v>56</v>
      </c>
      <c r="K122" s="72" t="s">
        <v>206</v>
      </c>
      <c r="L122" s="72" t="s">
        <v>207</v>
      </c>
      <c r="M122" s="10" t="s">
        <v>345</v>
      </c>
      <c r="N122" s="72">
        <v>452</v>
      </c>
      <c r="O122" s="72" t="s">
        <v>240</v>
      </c>
      <c r="P122" s="4">
        <v>3000000</v>
      </c>
      <c r="Q122" s="72"/>
      <c r="R122" s="72"/>
      <c r="S122" s="72" t="s">
        <v>281</v>
      </c>
      <c r="T122" s="72" t="s">
        <v>213</v>
      </c>
      <c r="U122" s="72"/>
      <c r="V122" s="72" t="s">
        <v>7</v>
      </c>
      <c r="W122" s="72"/>
    </row>
    <row r="123" spans="1:23" ht="36" x14ac:dyDescent="0.2">
      <c r="A123" s="72" t="e">
        <f t="shared" si="1"/>
        <v>#REF!</v>
      </c>
      <c r="B123" s="10" t="s">
        <v>343</v>
      </c>
      <c r="C123" s="72" t="s">
        <v>344</v>
      </c>
      <c r="D123" s="50" t="s">
        <v>91</v>
      </c>
      <c r="E123" s="53" t="s">
        <v>80</v>
      </c>
      <c r="F123" s="53" t="s">
        <v>142</v>
      </c>
      <c r="G123" s="72"/>
      <c r="H123" s="72"/>
      <c r="I123" s="53" t="s">
        <v>137</v>
      </c>
      <c r="J123" s="53" t="s">
        <v>81</v>
      </c>
      <c r="K123" s="72" t="s">
        <v>206</v>
      </c>
      <c r="L123" s="72" t="s">
        <v>207</v>
      </c>
      <c r="M123" s="10" t="s">
        <v>345</v>
      </c>
      <c r="N123" s="72">
        <v>452</v>
      </c>
      <c r="O123" s="72" t="s">
        <v>240</v>
      </c>
      <c r="P123" s="4">
        <v>300000</v>
      </c>
      <c r="Q123" s="72"/>
      <c r="R123" s="72"/>
      <c r="S123" s="72" t="s">
        <v>292</v>
      </c>
      <c r="T123" s="72" t="s">
        <v>213</v>
      </c>
      <c r="U123" s="72"/>
      <c r="V123" s="72" t="s">
        <v>7</v>
      </c>
      <c r="W123" s="72"/>
    </row>
    <row r="124" spans="1:23" ht="36" x14ac:dyDescent="0.2">
      <c r="A124" s="72" t="e">
        <f t="shared" si="1"/>
        <v>#REF!</v>
      </c>
      <c r="B124" s="10" t="s">
        <v>343</v>
      </c>
      <c r="C124" s="72" t="s">
        <v>344</v>
      </c>
      <c r="D124" s="50" t="s">
        <v>91</v>
      </c>
      <c r="E124" s="53" t="s">
        <v>80</v>
      </c>
      <c r="F124" s="53" t="s">
        <v>143</v>
      </c>
      <c r="G124" s="72"/>
      <c r="H124" s="72"/>
      <c r="I124" s="53" t="s">
        <v>137</v>
      </c>
      <c r="J124" s="53" t="s">
        <v>81</v>
      </c>
      <c r="K124" s="72" t="s">
        <v>206</v>
      </c>
      <c r="L124" s="72" t="s">
        <v>207</v>
      </c>
      <c r="M124" s="10" t="s">
        <v>345</v>
      </c>
      <c r="N124" s="72">
        <v>452</v>
      </c>
      <c r="O124" s="72" t="s">
        <v>240</v>
      </c>
      <c r="P124" s="4">
        <v>300000</v>
      </c>
      <c r="Q124" s="72"/>
      <c r="R124" s="72"/>
      <c r="S124" s="72" t="s">
        <v>292</v>
      </c>
      <c r="T124" s="72" t="s">
        <v>213</v>
      </c>
      <c r="U124" s="72"/>
      <c r="V124" s="72" t="s">
        <v>7</v>
      </c>
      <c r="W124" s="72"/>
    </row>
    <row r="125" spans="1:23" ht="36" x14ac:dyDescent="0.2">
      <c r="A125" s="72" t="e">
        <f t="shared" si="1"/>
        <v>#REF!</v>
      </c>
      <c r="B125" s="10" t="s">
        <v>343</v>
      </c>
      <c r="C125" s="72" t="s">
        <v>344</v>
      </c>
      <c r="D125" s="50" t="s">
        <v>91</v>
      </c>
      <c r="E125" s="53" t="s">
        <v>80</v>
      </c>
      <c r="F125" s="53" t="s">
        <v>144</v>
      </c>
      <c r="G125" s="72"/>
      <c r="H125" s="72"/>
      <c r="I125" s="53" t="s">
        <v>137</v>
      </c>
      <c r="J125" s="53" t="s">
        <v>81</v>
      </c>
      <c r="K125" s="72" t="s">
        <v>206</v>
      </c>
      <c r="L125" s="72" t="s">
        <v>207</v>
      </c>
      <c r="M125" s="10" t="s">
        <v>345</v>
      </c>
      <c r="N125" s="72">
        <v>452</v>
      </c>
      <c r="O125" s="72" t="s">
        <v>240</v>
      </c>
      <c r="P125" s="4">
        <v>2400000</v>
      </c>
      <c r="Q125" s="72"/>
      <c r="R125" s="72"/>
      <c r="S125" s="72" t="s">
        <v>292</v>
      </c>
      <c r="T125" s="72" t="s">
        <v>213</v>
      </c>
      <c r="U125" s="72"/>
      <c r="V125" s="72" t="s">
        <v>7</v>
      </c>
      <c r="W125" s="72"/>
    </row>
    <row r="126" spans="1:23" ht="36" x14ac:dyDescent="0.2">
      <c r="A126" s="72" t="e">
        <f t="shared" si="1"/>
        <v>#REF!</v>
      </c>
      <c r="B126" s="10" t="s">
        <v>272</v>
      </c>
      <c r="C126" s="72" t="s">
        <v>346</v>
      </c>
      <c r="D126" s="50" t="s">
        <v>91</v>
      </c>
      <c r="E126" s="53" t="s">
        <v>82</v>
      </c>
      <c r="F126" s="53" t="s">
        <v>145</v>
      </c>
      <c r="G126" s="72"/>
      <c r="H126" s="72"/>
      <c r="I126" s="53" t="s">
        <v>137</v>
      </c>
      <c r="J126" s="53" t="s">
        <v>52</v>
      </c>
      <c r="K126" s="72" t="s">
        <v>206</v>
      </c>
      <c r="L126" s="72" t="s">
        <v>207</v>
      </c>
      <c r="M126" s="10" t="s">
        <v>345</v>
      </c>
      <c r="N126" s="72">
        <v>452</v>
      </c>
      <c r="O126" s="72" t="s">
        <v>240</v>
      </c>
      <c r="P126" s="4">
        <v>2000000</v>
      </c>
      <c r="Q126" s="72"/>
      <c r="R126" s="72"/>
      <c r="S126" s="72" t="s">
        <v>281</v>
      </c>
      <c r="T126" s="72" t="s">
        <v>213</v>
      </c>
      <c r="U126" s="72"/>
      <c r="V126" s="72" t="s">
        <v>7</v>
      </c>
      <c r="W126" s="72"/>
    </row>
    <row r="127" spans="1:23" ht="24" x14ac:dyDescent="0.2">
      <c r="A127" s="72" t="e">
        <f t="shared" si="1"/>
        <v>#REF!</v>
      </c>
      <c r="B127" s="10" t="s">
        <v>272</v>
      </c>
      <c r="C127" s="72" t="s">
        <v>346</v>
      </c>
      <c r="D127" s="50" t="s">
        <v>91</v>
      </c>
      <c r="E127" s="53" t="s">
        <v>58</v>
      </c>
      <c r="F127" s="53" t="s">
        <v>146</v>
      </c>
      <c r="G127" s="72"/>
      <c r="H127" s="72"/>
      <c r="I127" s="53" t="s">
        <v>147</v>
      </c>
      <c r="J127" s="53" t="s">
        <v>14</v>
      </c>
      <c r="K127" s="72" t="s">
        <v>244</v>
      </c>
      <c r="L127" s="72" t="s">
        <v>245</v>
      </c>
      <c r="M127" s="10" t="s">
        <v>243</v>
      </c>
      <c r="N127" s="72">
        <v>452</v>
      </c>
      <c r="O127" s="72" t="s">
        <v>240</v>
      </c>
      <c r="P127" s="4">
        <v>1250000</v>
      </c>
      <c r="Q127" s="72"/>
      <c r="R127" s="72"/>
      <c r="S127" s="72" t="s">
        <v>281</v>
      </c>
      <c r="T127" s="72" t="s">
        <v>213</v>
      </c>
      <c r="U127" s="72"/>
      <c r="V127" s="72" t="s">
        <v>7</v>
      </c>
      <c r="W127" s="72"/>
    </row>
    <row r="128" spans="1:23" ht="24" x14ac:dyDescent="0.2">
      <c r="A128" s="72" t="e">
        <f t="shared" si="1"/>
        <v>#REF!</v>
      </c>
      <c r="B128" s="10" t="s">
        <v>347</v>
      </c>
      <c r="C128" s="72" t="s">
        <v>349</v>
      </c>
      <c r="D128" s="50" t="s">
        <v>91</v>
      </c>
      <c r="E128" s="53" t="s">
        <v>58</v>
      </c>
      <c r="F128" s="53" t="s">
        <v>148</v>
      </c>
      <c r="G128" s="72"/>
      <c r="H128" s="72"/>
      <c r="I128" s="53" t="s">
        <v>147</v>
      </c>
      <c r="J128" s="53" t="s">
        <v>14</v>
      </c>
      <c r="K128" s="72" t="s">
        <v>244</v>
      </c>
      <c r="L128" s="72" t="s">
        <v>245</v>
      </c>
      <c r="M128" s="10" t="s">
        <v>243</v>
      </c>
      <c r="N128" s="72">
        <v>452</v>
      </c>
      <c r="O128" s="72" t="s">
        <v>240</v>
      </c>
      <c r="P128" s="4">
        <v>6428336.2599999998</v>
      </c>
      <c r="Q128" s="72"/>
      <c r="R128" s="72"/>
      <c r="S128" s="72" t="s">
        <v>281</v>
      </c>
      <c r="T128" s="72" t="s">
        <v>213</v>
      </c>
      <c r="U128" s="72"/>
      <c r="V128" s="72" t="s">
        <v>7</v>
      </c>
      <c r="W128" s="72"/>
    </row>
    <row r="129" spans="1:23" ht="36" x14ac:dyDescent="0.2">
      <c r="A129" s="72" t="e">
        <f t="shared" si="1"/>
        <v>#REF!</v>
      </c>
      <c r="B129" s="10" t="s">
        <v>328</v>
      </c>
      <c r="C129" s="72" t="s">
        <v>329</v>
      </c>
      <c r="D129" s="50" t="s">
        <v>91</v>
      </c>
      <c r="E129" s="53" t="s">
        <v>56</v>
      </c>
      <c r="F129" s="53" t="s">
        <v>149</v>
      </c>
      <c r="G129" s="72"/>
      <c r="H129" s="72"/>
      <c r="I129" s="53" t="s">
        <v>147</v>
      </c>
      <c r="J129" s="53" t="s">
        <v>56</v>
      </c>
      <c r="K129" s="72" t="s">
        <v>206</v>
      </c>
      <c r="L129" s="72" t="s">
        <v>207</v>
      </c>
      <c r="M129" s="10" t="s">
        <v>345</v>
      </c>
      <c r="N129" s="72">
        <v>452</v>
      </c>
      <c r="O129" s="72" t="s">
        <v>240</v>
      </c>
      <c r="P129" s="4">
        <v>800000</v>
      </c>
      <c r="Q129" s="72"/>
      <c r="R129" s="72"/>
      <c r="S129" s="72" t="s">
        <v>281</v>
      </c>
      <c r="T129" s="72" t="s">
        <v>213</v>
      </c>
      <c r="U129" s="72"/>
      <c r="V129" s="72" t="s">
        <v>7</v>
      </c>
      <c r="W129" s="72"/>
    </row>
    <row r="130" spans="1:23" ht="24" x14ac:dyDescent="0.2">
      <c r="A130" s="72" t="e">
        <f t="shared" si="1"/>
        <v>#REF!</v>
      </c>
      <c r="B130" s="10" t="s">
        <v>284</v>
      </c>
      <c r="C130" s="72" t="s">
        <v>285</v>
      </c>
      <c r="D130" s="50" t="s">
        <v>91</v>
      </c>
      <c r="E130" s="53" t="s">
        <v>78</v>
      </c>
      <c r="F130" s="53" t="s">
        <v>150</v>
      </c>
      <c r="G130" s="72"/>
      <c r="H130" s="72"/>
      <c r="I130" s="53" t="s">
        <v>147</v>
      </c>
      <c r="J130" s="53" t="s">
        <v>151</v>
      </c>
      <c r="K130" s="72">
        <v>796</v>
      </c>
      <c r="L130" s="72" t="s">
        <v>312</v>
      </c>
      <c r="M130" s="10" t="s">
        <v>341</v>
      </c>
      <c r="N130" s="72">
        <v>452</v>
      </c>
      <c r="O130" s="72" t="s">
        <v>240</v>
      </c>
      <c r="P130" s="4">
        <v>3000000</v>
      </c>
      <c r="Q130" s="72"/>
      <c r="R130" s="72"/>
      <c r="S130" s="72" t="s">
        <v>281</v>
      </c>
      <c r="T130" s="72" t="s">
        <v>213</v>
      </c>
      <c r="U130" s="72"/>
      <c r="V130" s="72" t="s">
        <v>7</v>
      </c>
      <c r="W130" s="72"/>
    </row>
    <row r="131" spans="1:23" ht="36" x14ac:dyDescent="0.2">
      <c r="A131" s="72" t="e">
        <f t="shared" si="1"/>
        <v>#REF!</v>
      </c>
      <c r="B131" s="10" t="s">
        <v>272</v>
      </c>
      <c r="C131" s="72" t="s">
        <v>346</v>
      </c>
      <c r="D131" s="50" t="s">
        <v>91</v>
      </c>
      <c r="E131" s="53" t="s">
        <v>82</v>
      </c>
      <c r="F131" s="53" t="s">
        <v>152</v>
      </c>
      <c r="G131" s="72"/>
      <c r="H131" s="72"/>
      <c r="I131" s="53" t="s">
        <v>147</v>
      </c>
      <c r="J131" s="53" t="s">
        <v>52</v>
      </c>
      <c r="K131" s="72" t="s">
        <v>206</v>
      </c>
      <c r="L131" s="72" t="s">
        <v>207</v>
      </c>
      <c r="M131" s="10" t="s">
        <v>345</v>
      </c>
      <c r="N131" s="72">
        <v>452</v>
      </c>
      <c r="O131" s="72" t="s">
        <v>240</v>
      </c>
      <c r="P131" s="4">
        <v>5000000</v>
      </c>
      <c r="Q131" s="72"/>
      <c r="R131" s="72"/>
      <c r="S131" s="72" t="s">
        <v>281</v>
      </c>
      <c r="T131" s="72" t="s">
        <v>213</v>
      </c>
      <c r="U131" s="72"/>
      <c r="V131" s="72" t="s">
        <v>7</v>
      </c>
      <c r="W131" s="72"/>
    </row>
    <row r="132" spans="1:23" ht="36" x14ac:dyDescent="0.2">
      <c r="A132" s="72" t="e">
        <f t="shared" si="1"/>
        <v>#REF!</v>
      </c>
      <c r="B132" s="10" t="s">
        <v>272</v>
      </c>
      <c r="C132" s="72" t="s">
        <v>346</v>
      </c>
      <c r="D132" s="50" t="s">
        <v>91</v>
      </c>
      <c r="E132" s="53" t="s">
        <v>82</v>
      </c>
      <c r="F132" s="53" t="s">
        <v>153</v>
      </c>
      <c r="G132" s="72"/>
      <c r="H132" s="72"/>
      <c r="I132" s="53" t="s">
        <v>154</v>
      </c>
      <c r="J132" s="53" t="s">
        <v>52</v>
      </c>
      <c r="K132" s="72" t="s">
        <v>206</v>
      </c>
      <c r="L132" s="72" t="s">
        <v>207</v>
      </c>
      <c r="M132" s="10" t="s">
        <v>345</v>
      </c>
      <c r="N132" s="72">
        <v>452</v>
      </c>
      <c r="O132" s="72" t="s">
        <v>240</v>
      </c>
      <c r="P132" s="4">
        <v>4799000</v>
      </c>
      <c r="Q132" s="72"/>
      <c r="R132" s="72"/>
      <c r="S132" s="72" t="s">
        <v>281</v>
      </c>
      <c r="T132" s="72" t="s">
        <v>213</v>
      </c>
      <c r="U132" s="72"/>
      <c r="V132" s="72" t="s">
        <v>7</v>
      </c>
      <c r="W132" s="72"/>
    </row>
    <row r="133" spans="1:23" ht="24" x14ac:dyDescent="0.2">
      <c r="A133" s="72" t="e">
        <f t="shared" si="1"/>
        <v>#REF!</v>
      </c>
      <c r="B133" s="10" t="s">
        <v>347</v>
      </c>
      <c r="C133" s="72" t="s">
        <v>349</v>
      </c>
      <c r="D133" s="50" t="s">
        <v>91</v>
      </c>
      <c r="E133" s="53" t="s">
        <v>58</v>
      </c>
      <c r="F133" s="53" t="s">
        <v>155</v>
      </c>
      <c r="G133" s="72"/>
      <c r="H133" s="72"/>
      <c r="I133" s="53" t="s">
        <v>156</v>
      </c>
      <c r="J133" s="53" t="s">
        <v>14</v>
      </c>
      <c r="K133" s="72" t="s">
        <v>244</v>
      </c>
      <c r="L133" s="72" t="s">
        <v>245</v>
      </c>
      <c r="M133" s="10" t="s">
        <v>243</v>
      </c>
      <c r="N133" s="72">
        <v>452</v>
      </c>
      <c r="O133" s="72" t="s">
        <v>240</v>
      </c>
      <c r="P133" s="4">
        <v>4995783.26</v>
      </c>
      <c r="Q133" s="72"/>
      <c r="R133" s="72"/>
      <c r="S133" s="72" t="s">
        <v>281</v>
      </c>
      <c r="T133" s="72" t="s">
        <v>213</v>
      </c>
      <c r="U133" s="72"/>
      <c r="V133" s="72" t="s">
        <v>7</v>
      </c>
      <c r="W133" s="72"/>
    </row>
    <row r="134" spans="1:23" ht="36" x14ac:dyDescent="0.2">
      <c r="A134" s="72" t="e">
        <f t="shared" si="1"/>
        <v>#REF!</v>
      </c>
      <c r="B134" s="10" t="s">
        <v>328</v>
      </c>
      <c r="C134" s="72" t="s">
        <v>329</v>
      </c>
      <c r="D134" s="50" t="s">
        <v>91</v>
      </c>
      <c r="E134" s="53" t="s">
        <v>58</v>
      </c>
      <c r="F134" s="53" t="s">
        <v>157</v>
      </c>
      <c r="G134" s="72"/>
      <c r="H134" s="72"/>
      <c r="I134" s="53" t="s">
        <v>158</v>
      </c>
      <c r="J134" s="53" t="s">
        <v>14</v>
      </c>
      <c r="K134" s="72" t="s">
        <v>256</v>
      </c>
      <c r="L134" s="72" t="s">
        <v>330</v>
      </c>
      <c r="M134" s="10" t="s">
        <v>345</v>
      </c>
      <c r="N134" s="72">
        <v>452</v>
      </c>
      <c r="O134" s="72" t="s">
        <v>240</v>
      </c>
      <c r="P134" s="4">
        <v>450000</v>
      </c>
      <c r="Q134" s="72"/>
      <c r="R134" s="72"/>
      <c r="S134" s="72" t="s">
        <v>281</v>
      </c>
      <c r="T134" s="72" t="s">
        <v>213</v>
      </c>
      <c r="U134" s="72"/>
      <c r="V134" s="72" t="s">
        <v>7</v>
      </c>
      <c r="W134" s="72"/>
    </row>
    <row r="135" spans="1:23" ht="24" x14ac:dyDescent="0.2">
      <c r="A135" s="72" t="e">
        <f t="shared" si="1"/>
        <v>#REF!</v>
      </c>
      <c r="B135" s="10" t="s">
        <v>272</v>
      </c>
      <c r="C135" s="72" t="s">
        <v>346</v>
      </c>
      <c r="D135" s="50" t="s">
        <v>159</v>
      </c>
      <c r="E135" s="53" t="s">
        <v>86</v>
      </c>
      <c r="F135" s="53" t="s">
        <v>400</v>
      </c>
      <c r="G135" s="72"/>
      <c r="H135" s="72"/>
      <c r="I135" s="53"/>
      <c r="J135" s="53" t="s">
        <v>89</v>
      </c>
      <c r="K135" s="72" t="s">
        <v>206</v>
      </c>
      <c r="L135" s="72" t="s">
        <v>207</v>
      </c>
      <c r="M135" s="10" t="s">
        <v>351</v>
      </c>
      <c r="N135" s="72">
        <v>452</v>
      </c>
      <c r="O135" s="72" t="s">
        <v>240</v>
      </c>
      <c r="P135" s="4">
        <f>530000-200000</f>
        <v>330000</v>
      </c>
      <c r="Q135" s="72"/>
      <c r="R135" s="72"/>
      <c r="S135" s="72" t="s">
        <v>288</v>
      </c>
      <c r="T135" s="72" t="s">
        <v>213</v>
      </c>
      <c r="U135" s="72"/>
      <c r="V135" s="72" t="s">
        <v>7</v>
      </c>
      <c r="W135" s="72"/>
    </row>
    <row r="136" spans="1:23" ht="24" x14ac:dyDescent="0.2">
      <c r="A136" s="72" t="e">
        <f t="shared" si="1"/>
        <v>#REF!</v>
      </c>
      <c r="B136" s="10" t="s">
        <v>272</v>
      </c>
      <c r="C136" s="72" t="s">
        <v>346</v>
      </c>
      <c r="D136" s="50" t="s">
        <v>159</v>
      </c>
      <c r="E136" s="53" t="s">
        <v>86</v>
      </c>
      <c r="F136" s="53" t="s">
        <v>160</v>
      </c>
      <c r="G136" s="72"/>
      <c r="H136" s="72"/>
      <c r="I136" s="53"/>
      <c r="J136" s="53" t="s">
        <v>89</v>
      </c>
      <c r="K136" s="72" t="s">
        <v>206</v>
      </c>
      <c r="L136" s="72" t="s">
        <v>207</v>
      </c>
      <c r="M136" s="10" t="s">
        <v>351</v>
      </c>
      <c r="N136" s="72">
        <v>452</v>
      </c>
      <c r="O136" s="72" t="s">
        <v>240</v>
      </c>
      <c r="P136" s="4">
        <v>150000</v>
      </c>
      <c r="Q136" s="72"/>
      <c r="R136" s="72"/>
      <c r="S136" s="10" t="s">
        <v>289</v>
      </c>
      <c r="T136" s="13"/>
      <c r="U136" s="72" t="s">
        <v>365</v>
      </c>
      <c r="V136" s="72" t="s">
        <v>26</v>
      </c>
      <c r="W136" s="72"/>
    </row>
    <row r="137" spans="1:23" ht="24" x14ac:dyDescent="0.2">
      <c r="A137" s="72" t="e">
        <f t="shared" si="1"/>
        <v>#REF!</v>
      </c>
      <c r="B137" s="10" t="s">
        <v>272</v>
      </c>
      <c r="C137" s="72" t="s">
        <v>346</v>
      </c>
      <c r="D137" s="50" t="s">
        <v>159</v>
      </c>
      <c r="E137" s="53" t="s">
        <v>86</v>
      </c>
      <c r="F137" s="53" t="s">
        <v>161</v>
      </c>
      <c r="G137" s="72"/>
      <c r="H137" s="72"/>
      <c r="I137" s="53" t="s">
        <v>129</v>
      </c>
      <c r="J137" s="53" t="s">
        <v>87</v>
      </c>
      <c r="K137" s="72" t="s">
        <v>206</v>
      </c>
      <c r="L137" s="72" t="s">
        <v>207</v>
      </c>
      <c r="M137" s="10" t="s">
        <v>351</v>
      </c>
      <c r="N137" s="72">
        <v>452</v>
      </c>
      <c r="O137" s="72" t="s">
        <v>240</v>
      </c>
      <c r="P137" s="4">
        <v>10416000</v>
      </c>
      <c r="Q137" s="72"/>
      <c r="R137" s="72"/>
      <c r="S137" s="72" t="s">
        <v>281</v>
      </c>
      <c r="T137" s="72" t="s">
        <v>213</v>
      </c>
      <c r="U137" s="72"/>
      <c r="V137" s="72" t="s">
        <v>7</v>
      </c>
      <c r="W137" s="72"/>
    </row>
    <row r="138" spans="1:23" ht="24" x14ac:dyDescent="0.2">
      <c r="A138" s="72" t="e">
        <f t="shared" si="1"/>
        <v>#REF!</v>
      </c>
      <c r="B138" s="10" t="s">
        <v>284</v>
      </c>
      <c r="C138" s="72" t="s">
        <v>285</v>
      </c>
      <c r="D138" s="50" t="s">
        <v>159</v>
      </c>
      <c r="E138" s="53" t="s">
        <v>78</v>
      </c>
      <c r="F138" s="53" t="s">
        <v>303</v>
      </c>
      <c r="G138" s="72"/>
      <c r="H138" s="72"/>
      <c r="I138" s="53" t="s">
        <v>129</v>
      </c>
      <c r="J138" s="53" t="s">
        <v>90</v>
      </c>
      <c r="K138" s="72">
        <v>796</v>
      </c>
      <c r="L138" s="72" t="s">
        <v>312</v>
      </c>
      <c r="M138" s="10" t="s">
        <v>341</v>
      </c>
      <c r="N138" s="72">
        <v>452</v>
      </c>
      <c r="O138" s="72" t="s">
        <v>240</v>
      </c>
      <c r="P138" s="4">
        <v>228000</v>
      </c>
      <c r="Q138" s="72"/>
      <c r="R138" s="72"/>
      <c r="S138" s="72" t="s">
        <v>281</v>
      </c>
      <c r="T138" s="72" t="s">
        <v>213</v>
      </c>
      <c r="U138" s="72"/>
      <c r="V138" s="72" t="s">
        <v>7</v>
      </c>
      <c r="W138" s="72"/>
    </row>
    <row r="139" spans="1:23" ht="24" x14ac:dyDescent="0.2">
      <c r="A139" s="72" t="e">
        <f t="shared" si="1"/>
        <v>#REF!</v>
      </c>
      <c r="B139" s="10" t="s">
        <v>272</v>
      </c>
      <c r="C139" s="72" t="s">
        <v>346</v>
      </c>
      <c r="D139" s="50" t="s">
        <v>159</v>
      </c>
      <c r="E139" s="53" t="s">
        <v>86</v>
      </c>
      <c r="F139" s="53" t="s">
        <v>162</v>
      </c>
      <c r="G139" s="72"/>
      <c r="H139" s="72"/>
      <c r="I139" s="53" t="s">
        <v>133</v>
      </c>
      <c r="J139" s="53" t="s">
        <v>87</v>
      </c>
      <c r="K139" s="72" t="s">
        <v>206</v>
      </c>
      <c r="L139" s="72" t="s">
        <v>207</v>
      </c>
      <c r="M139" s="10" t="s">
        <v>351</v>
      </c>
      <c r="N139" s="72">
        <v>452</v>
      </c>
      <c r="O139" s="72" t="s">
        <v>240</v>
      </c>
      <c r="P139" s="4">
        <v>4000000</v>
      </c>
      <c r="Q139" s="72"/>
      <c r="R139" s="72"/>
      <c r="S139" s="72" t="s">
        <v>281</v>
      </c>
      <c r="T139" s="72" t="s">
        <v>213</v>
      </c>
      <c r="U139" s="72"/>
      <c r="V139" s="72" t="s">
        <v>7</v>
      </c>
      <c r="W139" s="72"/>
    </row>
    <row r="140" spans="1:23" ht="24" x14ac:dyDescent="0.2">
      <c r="A140" s="72" t="e">
        <f t="shared" si="1"/>
        <v>#REF!</v>
      </c>
      <c r="B140" s="10" t="s">
        <v>272</v>
      </c>
      <c r="C140" s="72" t="s">
        <v>346</v>
      </c>
      <c r="D140" s="50" t="s">
        <v>159</v>
      </c>
      <c r="E140" s="53" t="s">
        <v>78</v>
      </c>
      <c r="F140" s="53" t="s">
        <v>163</v>
      </c>
      <c r="G140" s="72"/>
      <c r="H140" s="72"/>
      <c r="I140" s="53" t="s">
        <v>133</v>
      </c>
      <c r="J140" s="53" t="s">
        <v>90</v>
      </c>
      <c r="K140" s="72">
        <v>796</v>
      </c>
      <c r="L140" s="72" t="s">
        <v>312</v>
      </c>
      <c r="M140" s="10" t="s">
        <v>341</v>
      </c>
      <c r="N140" s="72">
        <v>452</v>
      </c>
      <c r="O140" s="72" t="s">
        <v>240</v>
      </c>
      <c r="P140" s="4">
        <v>2000000</v>
      </c>
      <c r="Q140" s="72"/>
      <c r="R140" s="72"/>
      <c r="S140" s="72" t="s">
        <v>281</v>
      </c>
      <c r="T140" s="72" t="s">
        <v>213</v>
      </c>
      <c r="U140" s="72"/>
      <c r="V140" s="72" t="s">
        <v>7</v>
      </c>
      <c r="W140" s="72"/>
    </row>
    <row r="141" spans="1:23" ht="24" x14ac:dyDescent="0.2">
      <c r="A141" s="72" t="e">
        <f t="shared" si="1"/>
        <v>#REF!</v>
      </c>
      <c r="B141" s="10" t="s">
        <v>272</v>
      </c>
      <c r="C141" s="72" t="s">
        <v>346</v>
      </c>
      <c r="D141" s="50" t="s">
        <v>159</v>
      </c>
      <c r="E141" s="53" t="s">
        <v>86</v>
      </c>
      <c r="F141" s="53" t="s">
        <v>164</v>
      </c>
      <c r="G141" s="72"/>
      <c r="H141" s="72"/>
      <c r="I141" s="53" t="s">
        <v>158</v>
      </c>
      <c r="J141" s="53" t="s">
        <v>87</v>
      </c>
      <c r="K141" s="72" t="s">
        <v>206</v>
      </c>
      <c r="L141" s="72" t="s">
        <v>207</v>
      </c>
      <c r="M141" s="10" t="s">
        <v>350</v>
      </c>
      <c r="N141" s="72">
        <v>452</v>
      </c>
      <c r="O141" s="72" t="s">
        <v>240</v>
      </c>
      <c r="P141" s="4">
        <v>13000000</v>
      </c>
      <c r="Q141" s="72"/>
      <c r="R141" s="72"/>
      <c r="S141" s="72" t="s">
        <v>281</v>
      </c>
      <c r="T141" s="72" t="s">
        <v>213</v>
      </c>
      <c r="U141" s="72"/>
      <c r="V141" s="72" t="s">
        <v>7</v>
      </c>
      <c r="W141" s="72"/>
    </row>
    <row r="142" spans="1:23" ht="24" x14ac:dyDescent="0.2">
      <c r="A142" s="72" t="e">
        <f t="shared" si="1"/>
        <v>#REF!</v>
      </c>
      <c r="B142" s="10" t="s">
        <v>272</v>
      </c>
      <c r="C142" s="72" t="s">
        <v>346</v>
      </c>
      <c r="D142" s="50" t="s">
        <v>159</v>
      </c>
      <c r="E142" s="53" t="s">
        <v>78</v>
      </c>
      <c r="F142" s="53" t="s">
        <v>165</v>
      </c>
      <c r="G142" s="72"/>
      <c r="H142" s="72"/>
      <c r="I142" s="53" t="s">
        <v>158</v>
      </c>
      <c r="J142" s="53" t="s">
        <v>166</v>
      </c>
      <c r="K142" s="72">
        <v>796</v>
      </c>
      <c r="L142" s="72" t="s">
        <v>312</v>
      </c>
      <c r="M142" s="10" t="s">
        <v>341</v>
      </c>
      <c r="N142" s="72">
        <v>452</v>
      </c>
      <c r="O142" s="72" t="s">
        <v>240</v>
      </c>
      <c r="P142" s="4">
        <v>15000000</v>
      </c>
      <c r="Q142" s="72"/>
      <c r="R142" s="72"/>
      <c r="S142" s="72" t="s">
        <v>281</v>
      </c>
      <c r="T142" s="72" t="s">
        <v>213</v>
      </c>
      <c r="U142" s="72"/>
      <c r="V142" s="72" t="s">
        <v>7</v>
      </c>
      <c r="W142" s="72"/>
    </row>
    <row r="143" spans="1:23" ht="24" x14ac:dyDescent="0.2">
      <c r="A143" s="72" t="e">
        <f t="shared" si="1"/>
        <v>#REF!</v>
      </c>
      <c r="B143" s="10" t="s">
        <v>272</v>
      </c>
      <c r="C143" s="72" t="s">
        <v>346</v>
      </c>
      <c r="D143" s="50" t="s">
        <v>159</v>
      </c>
      <c r="E143" s="53" t="s">
        <v>86</v>
      </c>
      <c r="F143" s="53" t="s">
        <v>167</v>
      </c>
      <c r="G143" s="72"/>
      <c r="H143" s="72"/>
      <c r="I143" s="53" t="s">
        <v>122</v>
      </c>
      <c r="J143" s="53" t="s">
        <v>87</v>
      </c>
      <c r="K143" s="72" t="s">
        <v>206</v>
      </c>
      <c r="L143" s="72" t="s">
        <v>207</v>
      </c>
      <c r="M143" s="10" t="s">
        <v>351</v>
      </c>
      <c r="N143" s="72">
        <v>452</v>
      </c>
      <c r="O143" s="72" t="s">
        <v>240</v>
      </c>
      <c r="P143" s="4">
        <v>5000000</v>
      </c>
      <c r="Q143" s="72"/>
      <c r="R143" s="72"/>
      <c r="S143" s="72" t="s">
        <v>281</v>
      </c>
      <c r="T143" s="72" t="s">
        <v>213</v>
      </c>
      <c r="U143" s="72"/>
      <c r="V143" s="72" t="s">
        <v>7</v>
      </c>
      <c r="W143" s="72"/>
    </row>
    <row r="144" spans="1:23" ht="24" x14ac:dyDescent="0.2">
      <c r="A144" s="72" t="e">
        <f t="shared" si="1"/>
        <v>#REF!</v>
      </c>
      <c r="B144" s="10" t="s">
        <v>272</v>
      </c>
      <c r="C144" s="72" t="s">
        <v>346</v>
      </c>
      <c r="D144" s="50" t="s">
        <v>159</v>
      </c>
      <c r="E144" s="53" t="s">
        <v>78</v>
      </c>
      <c r="F144" s="53" t="s">
        <v>168</v>
      </c>
      <c r="G144" s="72"/>
      <c r="H144" s="72"/>
      <c r="I144" s="53" t="s">
        <v>122</v>
      </c>
      <c r="J144" s="53" t="s">
        <v>90</v>
      </c>
      <c r="K144" s="72">
        <v>796</v>
      </c>
      <c r="L144" s="72" t="s">
        <v>312</v>
      </c>
      <c r="M144" s="10" t="s">
        <v>341</v>
      </c>
      <c r="N144" s="72">
        <v>452</v>
      </c>
      <c r="O144" s="72" t="s">
        <v>240</v>
      </c>
      <c r="P144" s="4">
        <v>7000000</v>
      </c>
      <c r="Q144" s="72"/>
      <c r="R144" s="72"/>
      <c r="S144" s="72" t="s">
        <v>281</v>
      </c>
      <c r="T144" s="72" t="s">
        <v>213</v>
      </c>
      <c r="U144" s="72"/>
      <c r="V144" s="72" t="s">
        <v>7</v>
      </c>
      <c r="W144" s="72"/>
    </row>
    <row r="145" spans="1:23" ht="36" x14ac:dyDescent="0.2">
      <c r="A145" s="72" t="e">
        <f t="shared" si="1"/>
        <v>#REF!</v>
      </c>
      <c r="B145" s="10" t="s">
        <v>277</v>
      </c>
      <c r="C145" s="72" t="s">
        <v>346</v>
      </c>
      <c r="D145" s="50" t="s">
        <v>159</v>
      </c>
      <c r="E145" s="53" t="s">
        <v>86</v>
      </c>
      <c r="F145" s="53" t="s">
        <v>169</v>
      </c>
      <c r="G145" s="72"/>
      <c r="H145" s="72"/>
      <c r="I145" s="53" t="s">
        <v>124</v>
      </c>
      <c r="J145" s="53" t="s">
        <v>170</v>
      </c>
      <c r="K145" s="72" t="s">
        <v>206</v>
      </c>
      <c r="L145" s="72" t="s">
        <v>207</v>
      </c>
      <c r="M145" s="10" t="s">
        <v>351</v>
      </c>
      <c r="N145" s="72">
        <v>452</v>
      </c>
      <c r="O145" s="72" t="s">
        <v>240</v>
      </c>
      <c r="P145" s="4">
        <v>1500000</v>
      </c>
      <c r="Q145" s="72"/>
      <c r="R145" s="72"/>
      <c r="S145" s="72" t="s">
        <v>281</v>
      </c>
      <c r="T145" s="72" t="s">
        <v>213</v>
      </c>
      <c r="U145" s="72"/>
      <c r="V145" s="72" t="s">
        <v>7</v>
      </c>
      <c r="W145" s="72"/>
    </row>
    <row r="146" spans="1:23" ht="36" x14ac:dyDescent="0.2">
      <c r="A146" s="72" t="e">
        <f t="shared" si="1"/>
        <v>#REF!</v>
      </c>
      <c r="B146" s="10" t="s">
        <v>277</v>
      </c>
      <c r="C146" s="72" t="s">
        <v>346</v>
      </c>
      <c r="D146" s="50" t="s">
        <v>159</v>
      </c>
      <c r="E146" s="53" t="s">
        <v>78</v>
      </c>
      <c r="F146" s="53" t="s">
        <v>171</v>
      </c>
      <c r="G146" s="72"/>
      <c r="H146" s="72"/>
      <c r="I146" s="53" t="s">
        <v>124</v>
      </c>
      <c r="J146" s="53" t="s">
        <v>90</v>
      </c>
      <c r="K146" s="72">
        <v>796</v>
      </c>
      <c r="L146" s="72" t="s">
        <v>312</v>
      </c>
      <c r="M146" s="10" t="s">
        <v>341</v>
      </c>
      <c r="N146" s="72">
        <v>452</v>
      </c>
      <c r="O146" s="72" t="s">
        <v>240</v>
      </c>
      <c r="P146" s="4">
        <v>1000000</v>
      </c>
      <c r="Q146" s="72"/>
      <c r="R146" s="72"/>
      <c r="S146" s="72" t="s">
        <v>281</v>
      </c>
      <c r="T146" s="72" t="s">
        <v>213</v>
      </c>
      <c r="U146" s="72"/>
      <c r="V146" s="72" t="s">
        <v>7</v>
      </c>
      <c r="W146" s="72"/>
    </row>
    <row r="147" spans="1:23" ht="24" x14ac:dyDescent="0.2">
      <c r="A147" s="72" t="e">
        <f t="shared" si="1"/>
        <v>#REF!</v>
      </c>
      <c r="B147" s="10" t="s">
        <v>277</v>
      </c>
      <c r="C147" s="72" t="s">
        <v>346</v>
      </c>
      <c r="D147" s="50" t="s">
        <v>159</v>
      </c>
      <c r="E147" s="53" t="s">
        <v>86</v>
      </c>
      <c r="F147" s="53" t="s">
        <v>172</v>
      </c>
      <c r="G147" s="72"/>
      <c r="H147" s="72"/>
      <c r="I147" s="53" t="s">
        <v>126</v>
      </c>
      <c r="J147" s="53" t="s">
        <v>170</v>
      </c>
      <c r="K147" s="72" t="s">
        <v>206</v>
      </c>
      <c r="L147" s="72" t="s">
        <v>207</v>
      </c>
      <c r="M147" s="10" t="s">
        <v>351</v>
      </c>
      <c r="N147" s="72">
        <v>452</v>
      </c>
      <c r="O147" s="72" t="s">
        <v>240</v>
      </c>
      <c r="P147" s="4">
        <v>3840000</v>
      </c>
      <c r="Q147" s="72"/>
      <c r="R147" s="72"/>
      <c r="S147" s="72" t="s">
        <v>281</v>
      </c>
      <c r="T147" s="72" t="s">
        <v>213</v>
      </c>
      <c r="U147" s="72"/>
      <c r="V147" s="72" t="s">
        <v>7</v>
      </c>
      <c r="W147" s="72"/>
    </row>
    <row r="148" spans="1:23" ht="24" x14ac:dyDescent="0.2">
      <c r="A148" s="72" t="e">
        <f t="shared" si="1"/>
        <v>#REF!</v>
      </c>
      <c r="B148" s="10" t="s">
        <v>277</v>
      </c>
      <c r="C148" s="72" t="s">
        <v>346</v>
      </c>
      <c r="D148" s="50" t="s">
        <v>159</v>
      </c>
      <c r="E148" s="53" t="s">
        <v>78</v>
      </c>
      <c r="F148" s="53" t="s">
        <v>173</v>
      </c>
      <c r="G148" s="72"/>
      <c r="H148" s="72"/>
      <c r="I148" s="53" t="s">
        <v>126</v>
      </c>
      <c r="J148" s="53" t="s">
        <v>151</v>
      </c>
      <c r="K148" s="72">
        <v>796</v>
      </c>
      <c r="L148" s="72" t="s">
        <v>312</v>
      </c>
      <c r="M148" s="10" t="s">
        <v>341</v>
      </c>
      <c r="N148" s="72">
        <v>452</v>
      </c>
      <c r="O148" s="72" t="s">
        <v>240</v>
      </c>
      <c r="P148" s="4">
        <v>1920000</v>
      </c>
      <c r="Q148" s="72"/>
      <c r="R148" s="72"/>
      <c r="S148" s="72" t="s">
        <v>281</v>
      </c>
      <c r="T148" s="72" t="s">
        <v>213</v>
      </c>
      <c r="U148" s="72"/>
      <c r="V148" s="72" t="s">
        <v>7</v>
      </c>
      <c r="W148" s="72"/>
    </row>
    <row r="149" spans="1:23" ht="24" x14ac:dyDescent="0.2">
      <c r="A149" s="72" t="e">
        <f t="shared" si="1"/>
        <v>#REF!</v>
      </c>
      <c r="B149" s="10" t="s">
        <v>277</v>
      </c>
      <c r="C149" s="72" t="s">
        <v>346</v>
      </c>
      <c r="D149" s="50" t="s">
        <v>159</v>
      </c>
      <c r="E149" s="53" t="s">
        <v>86</v>
      </c>
      <c r="F149" s="53" t="s">
        <v>174</v>
      </c>
      <c r="G149" s="72"/>
      <c r="H149" s="72"/>
      <c r="I149" s="53" t="s">
        <v>135</v>
      </c>
      <c r="J149" s="53" t="s">
        <v>87</v>
      </c>
      <c r="K149" s="72" t="s">
        <v>206</v>
      </c>
      <c r="L149" s="72" t="s">
        <v>207</v>
      </c>
      <c r="M149" s="10" t="s">
        <v>351</v>
      </c>
      <c r="N149" s="72">
        <v>452</v>
      </c>
      <c r="O149" s="72" t="s">
        <v>240</v>
      </c>
      <c r="P149" s="4">
        <v>10173600</v>
      </c>
      <c r="Q149" s="72"/>
      <c r="R149" s="72"/>
      <c r="S149" s="72" t="s">
        <v>281</v>
      </c>
      <c r="T149" s="72" t="s">
        <v>213</v>
      </c>
      <c r="U149" s="72"/>
      <c r="V149" s="72" t="s">
        <v>7</v>
      </c>
      <c r="W149" s="72"/>
    </row>
    <row r="150" spans="1:23" ht="24" x14ac:dyDescent="0.2">
      <c r="A150" s="72" t="e">
        <f t="shared" si="1"/>
        <v>#REF!</v>
      </c>
      <c r="B150" s="10" t="s">
        <v>277</v>
      </c>
      <c r="C150" s="72" t="s">
        <v>346</v>
      </c>
      <c r="D150" s="50" t="s">
        <v>159</v>
      </c>
      <c r="E150" s="53" t="s">
        <v>78</v>
      </c>
      <c r="F150" s="53" t="s">
        <v>175</v>
      </c>
      <c r="G150" s="72"/>
      <c r="H150" s="72"/>
      <c r="I150" s="53" t="s">
        <v>135</v>
      </c>
      <c r="J150" s="53" t="s">
        <v>90</v>
      </c>
      <c r="K150" s="72">
        <v>796</v>
      </c>
      <c r="L150" s="72" t="s">
        <v>312</v>
      </c>
      <c r="M150" s="10" t="s">
        <v>341</v>
      </c>
      <c r="N150" s="72">
        <v>452</v>
      </c>
      <c r="O150" s="72" t="s">
        <v>240</v>
      </c>
      <c r="P150" s="4">
        <v>750000</v>
      </c>
      <c r="Q150" s="72"/>
      <c r="R150" s="72"/>
      <c r="S150" s="72" t="s">
        <v>281</v>
      </c>
      <c r="T150" s="72" t="s">
        <v>213</v>
      </c>
      <c r="U150" s="72"/>
      <c r="V150" s="72" t="s">
        <v>7</v>
      </c>
      <c r="W150" s="72"/>
    </row>
    <row r="151" spans="1:23" ht="24" x14ac:dyDescent="0.2">
      <c r="A151" s="72" t="e">
        <f t="shared" ref="A151:A157" si="2">A150+1</f>
        <v>#REF!</v>
      </c>
      <c r="B151" s="10" t="s">
        <v>277</v>
      </c>
      <c r="C151" s="72" t="s">
        <v>346</v>
      </c>
      <c r="D151" s="50" t="s">
        <v>159</v>
      </c>
      <c r="E151" s="53" t="s">
        <v>78</v>
      </c>
      <c r="F151" s="53" t="s">
        <v>176</v>
      </c>
      <c r="G151" s="72"/>
      <c r="H151" s="72"/>
      <c r="I151" s="53" t="s">
        <v>88</v>
      </c>
      <c r="J151" s="53" t="s">
        <v>90</v>
      </c>
      <c r="K151" s="72">
        <v>796</v>
      </c>
      <c r="L151" s="72" t="s">
        <v>312</v>
      </c>
      <c r="M151" s="10" t="s">
        <v>341</v>
      </c>
      <c r="N151" s="72">
        <v>452</v>
      </c>
      <c r="O151" s="72" t="s">
        <v>240</v>
      </c>
      <c r="P151" s="4">
        <v>420000</v>
      </c>
      <c r="Q151" s="72"/>
      <c r="R151" s="72"/>
      <c r="S151" s="72" t="s">
        <v>281</v>
      </c>
      <c r="T151" s="72" t="s">
        <v>213</v>
      </c>
      <c r="U151" s="72"/>
      <c r="V151" s="72" t="s">
        <v>7</v>
      </c>
      <c r="W151" s="72"/>
    </row>
    <row r="152" spans="1:23" ht="36" x14ac:dyDescent="0.2">
      <c r="A152" s="72" t="e">
        <f t="shared" si="2"/>
        <v>#REF!</v>
      </c>
      <c r="B152" s="10" t="s">
        <v>277</v>
      </c>
      <c r="C152" s="72" t="s">
        <v>346</v>
      </c>
      <c r="D152" s="50" t="s">
        <v>394</v>
      </c>
      <c r="E152" s="53" t="s">
        <v>82</v>
      </c>
      <c r="F152" s="53" t="s">
        <v>395</v>
      </c>
      <c r="G152" s="72"/>
      <c r="H152" s="72"/>
      <c r="I152" s="53" t="s">
        <v>88</v>
      </c>
      <c r="J152" s="53" t="s">
        <v>37</v>
      </c>
      <c r="K152" s="72">
        <v>796</v>
      </c>
      <c r="L152" s="72" t="s">
        <v>312</v>
      </c>
      <c r="M152" s="10" t="s">
        <v>341</v>
      </c>
      <c r="N152" s="72">
        <v>452</v>
      </c>
      <c r="O152" s="72" t="s">
        <v>240</v>
      </c>
      <c r="P152" s="4">
        <v>470000</v>
      </c>
      <c r="Q152" s="72"/>
      <c r="R152" s="72"/>
      <c r="S152" s="72" t="s">
        <v>281</v>
      </c>
      <c r="T152" s="72" t="s">
        <v>213</v>
      </c>
      <c r="U152" s="72"/>
      <c r="V152" s="72" t="s">
        <v>7</v>
      </c>
      <c r="W152" s="72"/>
    </row>
    <row r="153" spans="1:23" ht="24" x14ac:dyDescent="0.2">
      <c r="A153" s="72" t="e">
        <f>A151+1</f>
        <v>#REF!</v>
      </c>
      <c r="B153" s="10" t="s">
        <v>277</v>
      </c>
      <c r="C153" s="72" t="s">
        <v>346</v>
      </c>
      <c r="D153" s="50" t="s">
        <v>159</v>
      </c>
      <c r="E153" s="53" t="s">
        <v>86</v>
      </c>
      <c r="F153" s="53" t="s">
        <v>177</v>
      </c>
      <c r="G153" s="72"/>
      <c r="H153" s="72"/>
      <c r="I153" s="53" t="s">
        <v>178</v>
      </c>
      <c r="J153" s="53" t="s">
        <v>170</v>
      </c>
      <c r="K153" s="72" t="s">
        <v>206</v>
      </c>
      <c r="L153" s="72" t="s">
        <v>207</v>
      </c>
      <c r="M153" s="10" t="s">
        <v>351</v>
      </c>
      <c r="N153" s="72">
        <v>452</v>
      </c>
      <c r="O153" s="72" t="s">
        <v>240</v>
      </c>
      <c r="P153" s="4">
        <v>1000000</v>
      </c>
      <c r="Q153" s="72"/>
      <c r="R153" s="72"/>
      <c r="S153" s="72" t="s">
        <v>281</v>
      </c>
      <c r="T153" s="72" t="s">
        <v>213</v>
      </c>
      <c r="U153" s="72"/>
      <c r="V153" s="72" t="s">
        <v>7</v>
      </c>
      <c r="W153" s="72"/>
    </row>
    <row r="154" spans="1:23" ht="24" x14ac:dyDescent="0.2">
      <c r="A154" s="72" t="e">
        <f t="shared" si="2"/>
        <v>#REF!</v>
      </c>
      <c r="B154" s="10" t="s">
        <v>277</v>
      </c>
      <c r="C154" s="72" t="s">
        <v>346</v>
      </c>
      <c r="D154" s="50" t="s">
        <v>159</v>
      </c>
      <c r="E154" s="53" t="s">
        <v>78</v>
      </c>
      <c r="F154" s="53" t="s">
        <v>179</v>
      </c>
      <c r="G154" s="72"/>
      <c r="H154" s="72"/>
      <c r="I154" s="53" t="s">
        <v>178</v>
      </c>
      <c r="J154" s="53" t="s">
        <v>90</v>
      </c>
      <c r="K154" s="72">
        <v>796</v>
      </c>
      <c r="L154" s="72" t="s">
        <v>312</v>
      </c>
      <c r="M154" s="10" t="s">
        <v>341</v>
      </c>
      <c r="N154" s="72">
        <v>452</v>
      </c>
      <c r="O154" s="72" t="s">
        <v>240</v>
      </c>
      <c r="P154" s="4">
        <v>2000000</v>
      </c>
      <c r="Q154" s="72"/>
      <c r="R154" s="72"/>
      <c r="S154" s="72" t="s">
        <v>281</v>
      </c>
      <c r="T154" s="72" t="s">
        <v>213</v>
      </c>
      <c r="U154" s="72"/>
      <c r="V154" s="72" t="s">
        <v>7</v>
      </c>
      <c r="W154" s="72"/>
    </row>
    <row r="155" spans="1:23" ht="24" x14ac:dyDescent="0.2">
      <c r="A155" s="72" t="e">
        <f t="shared" si="2"/>
        <v>#REF!</v>
      </c>
      <c r="B155" s="10" t="s">
        <v>277</v>
      </c>
      <c r="C155" s="72" t="s">
        <v>346</v>
      </c>
      <c r="D155" s="50" t="s">
        <v>91</v>
      </c>
      <c r="E155" s="53" t="s">
        <v>94</v>
      </c>
      <c r="F155" s="53" t="s">
        <v>180</v>
      </c>
      <c r="G155" s="72"/>
      <c r="H155" s="72"/>
      <c r="I155" s="53"/>
      <c r="J155" s="53" t="s">
        <v>14</v>
      </c>
      <c r="K155" s="72" t="s">
        <v>244</v>
      </c>
      <c r="L155" s="72" t="s">
        <v>245</v>
      </c>
      <c r="M155" s="10" t="s">
        <v>243</v>
      </c>
      <c r="N155" s="72">
        <v>452</v>
      </c>
      <c r="O155" s="72" t="s">
        <v>240</v>
      </c>
      <c r="P155" s="4">
        <v>450000</v>
      </c>
      <c r="Q155" s="72"/>
      <c r="R155" s="72"/>
      <c r="S155" s="72" t="s">
        <v>281</v>
      </c>
      <c r="T155" s="72" t="s">
        <v>213</v>
      </c>
      <c r="U155" s="72"/>
      <c r="V155" s="72" t="s">
        <v>7</v>
      </c>
      <c r="W155" s="72"/>
    </row>
    <row r="156" spans="1:23" ht="24" x14ac:dyDescent="0.2">
      <c r="A156" s="72" t="e">
        <f t="shared" si="2"/>
        <v>#REF!</v>
      </c>
      <c r="B156" s="10" t="s">
        <v>277</v>
      </c>
      <c r="C156" s="72" t="s">
        <v>346</v>
      </c>
      <c r="D156" s="50" t="s">
        <v>91</v>
      </c>
      <c r="E156" s="53" t="s">
        <v>56</v>
      </c>
      <c r="F156" s="53" t="s">
        <v>181</v>
      </c>
      <c r="G156" s="72"/>
      <c r="H156" s="72"/>
      <c r="I156" s="53"/>
      <c r="J156" s="53" t="s">
        <v>56</v>
      </c>
      <c r="K156" s="72" t="s">
        <v>206</v>
      </c>
      <c r="L156" s="72" t="s">
        <v>207</v>
      </c>
      <c r="M156" s="10" t="s">
        <v>351</v>
      </c>
      <c r="N156" s="72">
        <v>452</v>
      </c>
      <c r="O156" s="72" t="s">
        <v>240</v>
      </c>
      <c r="P156" s="4">
        <v>200000</v>
      </c>
      <c r="Q156" s="72"/>
      <c r="R156" s="72"/>
      <c r="S156" s="72" t="s">
        <v>281</v>
      </c>
      <c r="T156" s="72" t="s">
        <v>213</v>
      </c>
      <c r="U156" s="72"/>
      <c r="V156" s="72" t="s">
        <v>7</v>
      </c>
      <c r="W156" s="72"/>
    </row>
    <row r="157" spans="1:23" ht="24" x14ac:dyDescent="0.2">
      <c r="A157" s="72" t="e">
        <f t="shared" si="2"/>
        <v>#REF!</v>
      </c>
      <c r="B157" s="10" t="s">
        <v>277</v>
      </c>
      <c r="C157" s="72" t="s">
        <v>346</v>
      </c>
      <c r="D157" s="50" t="s">
        <v>91</v>
      </c>
      <c r="E157" s="53" t="s">
        <v>56</v>
      </c>
      <c r="F157" s="53" t="s">
        <v>401</v>
      </c>
      <c r="G157" s="72"/>
      <c r="H157" s="72"/>
      <c r="I157" s="53"/>
      <c r="J157" s="53" t="s">
        <v>56</v>
      </c>
      <c r="K157" s="72" t="s">
        <v>206</v>
      </c>
      <c r="L157" s="72" t="s">
        <v>207</v>
      </c>
      <c r="M157" s="10" t="s">
        <v>351</v>
      </c>
      <c r="N157" s="72">
        <v>452</v>
      </c>
      <c r="O157" s="72" t="s">
        <v>240</v>
      </c>
      <c r="P157" s="4">
        <v>200000</v>
      </c>
      <c r="Q157" s="72"/>
      <c r="R157" s="72"/>
      <c r="S157" s="72" t="s">
        <v>281</v>
      </c>
      <c r="T157" s="72" t="s">
        <v>213</v>
      </c>
      <c r="U157" s="72"/>
      <c r="V157" s="72" t="s">
        <v>7</v>
      </c>
      <c r="W157" s="72"/>
    </row>
    <row r="160" spans="1:23" x14ac:dyDescent="0.2">
      <c r="A160" s="14" t="s">
        <v>361</v>
      </c>
      <c r="B160" s="14" t="s">
        <v>362</v>
      </c>
      <c r="C160" s="2"/>
    </row>
    <row r="161" spans="1:3" s="2" customFormat="1" x14ac:dyDescent="0.2">
      <c r="A161" s="1" t="s">
        <v>289</v>
      </c>
      <c r="B161" s="17" t="e">
        <f>P12+#REF!+#REF!+#REF!+P13+#REF!+P22+P23+P24+P25+P26+P27+#REF!+#REF!+P29+P30+P34+P38+#REF!+P45+P50+P51+P52+P53+P54+P55+P58+P62+P69+P77+P93+P94+P95+P96+P97+P98+P99+P100+P103+P136-75000</f>
        <v>#REF!</v>
      </c>
    </row>
    <row r="162" spans="1:3" s="2" customFormat="1" x14ac:dyDescent="0.2">
      <c r="A162" s="1" t="s">
        <v>292</v>
      </c>
      <c r="B162" s="17" t="e">
        <f>#REF!+P41+P63++P64+P65+P66+P67+P68+P70+P72+P78+P123+P124+P125</f>
        <v>#REF!</v>
      </c>
    </row>
    <row r="163" spans="1:3" s="2" customFormat="1" x14ac:dyDescent="0.2">
      <c r="A163" s="1" t="s">
        <v>288</v>
      </c>
      <c r="B163" s="17" t="e">
        <f>P14+P31+P33+P35+#REF!+#REF!+P40+P48+P49+P73++P74+P76+P101+P102+P135</f>
        <v>#REF!</v>
      </c>
    </row>
    <row r="164" spans="1:3" s="2" customFormat="1" x14ac:dyDescent="0.2">
      <c r="A164" s="1" t="s">
        <v>321</v>
      </c>
      <c r="B164" s="17">
        <f>P42+P56+P57</f>
        <v>1210000</v>
      </c>
    </row>
    <row r="165" spans="1:3" s="2" customFormat="1" x14ac:dyDescent="0.2">
      <c r="A165" s="1" t="s">
        <v>281</v>
      </c>
      <c r="B165" s="17" t="e">
        <f>P28+#REF!+#REF!+P32+P37+P46+P47+P60+P75+P79+P80+P81+#REF!++P84+P85+P86+P87+P88+P89+P90+P91+P92+P104+P105+P106+P107+P108+P109+P110+P111+P112+P113+P114+P115+P116+P117+P118+P119+P120+P121+P122+P126+P127+P128+P129+P130+P131+P132+P134+P137+P138+P139+P140+P141+P142+P143+P144+P145+P146+P147+P148+P149+P150+P151+P153+P154+P155+P156+P157+#REF!</f>
        <v>#REF!</v>
      </c>
    </row>
    <row r="166" spans="1:3" s="2" customFormat="1" ht="24" x14ac:dyDescent="0.2">
      <c r="A166" s="53" t="s">
        <v>363</v>
      </c>
      <c r="B166" s="19">
        <v>75000</v>
      </c>
      <c r="C166" s="13"/>
    </row>
  </sheetData>
  <mergeCells count="33">
    <mergeCell ref="G7:G10"/>
    <mergeCell ref="A1:D1"/>
    <mergeCell ref="B2:C2"/>
    <mergeCell ref="B3:C3"/>
    <mergeCell ref="B4:C4"/>
    <mergeCell ref="B5:C5"/>
    <mergeCell ref="B6:C6"/>
    <mergeCell ref="A7:A10"/>
    <mergeCell ref="B7:C9"/>
    <mergeCell ref="D7:D10"/>
    <mergeCell ref="E7:E10"/>
    <mergeCell ref="F7:F10"/>
    <mergeCell ref="H7:H10"/>
    <mergeCell ref="I7:I10"/>
    <mergeCell ref="J7:J10"/>
    <mergeCell ref="K7:L7"/>
    <mergeCell ref="M7:O7"/>
    <mergeCell ref="K8:K10"/>
    <mergeCell ref="L8:L10"/>
    <mergeCell ref="M8:M10"/>
    <mergeCell ref="N8:O8"/>
    <mergeCell ref="W8:W10"/>
    <mergeCell ref="N9:N10"/>
    <mergeCell ref="O9:O10"/>
    <mergeCell ref="Q9:Q10"/>
    <mergeCell ref="R9:R10"/>
    <mergeCell ref="T9:T10"/>
    <mergeCell ref="P7:P10"/>
    <mergeCell ref="U9:U10"/>
    <mergeCell ref="Q8:R8"/>
    <mergeCell ref="S8:S10"/>
    <mergeCell ref="T8:U8"/>
    <mergeCell ref="V8:V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 Павел Леонидович</dc:creator>
  <cp:lastModifiedBy>Калашникова Оксана Александровна</cp:lastModifiedBy>
  <cp:lastPrinted>2014-12-25T09:41:39Z</cp:lastPrinted>
  <dcterms:created xsi:type="dcterms:W3CDTF">2014-07-21T14:21:26Z</dcterms:created>
  <dcterms:modified xsi:type="dcterms:W3CDTF">2014-12-30T06:22:38Z</dcterms:modified>
</cp:coreProperties>
</file>