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остав портфеля" sheetId="2" r:id="rId1"/>
  </sheets>
  <externalReferences>
    <externalReference r:id="rId2"/>
  </externalReferences>
  <definedNames>
    <definedName name="Report03_ACTION" hidden="1">[1]XLR_NoRangeSheet!$E$7</definedName>
    <definedName name="Report03_CURBOND" hidden="1">[1]XLR_NoRangeSheet!$L$7</definedName>
    <definedName name="Report03_CURCREDIT" hidden="1">[1]XLR_NoRangeSheet!$J$7</definedName>
    <definedName name="Report03_DEPOSITS" hidden="1">[1]XLR_NoRangeSheet!$I$7</definedName>
    <definedName name="Report03_MORTGAGE" hidden="1">[1]XLR_NoRangeSheet!$G$7</definedName>
    <definedName name="Report03_OTHERASSETS" hidden="1">[1]XLR_NoRangeSheet!$M$7</definedName>
    <definedName name="Report03_PAI" hidden="1">[1]XLR_NoRangeSheet!$F$7</definedName>
    <definedName name="Report03_RF" hidden="1">[1]XLR_NoRangeSheet!$B$7</definedName>
    <definedName name="Report03_RUSBOND" hidden="1">[1]XLR_NoRangeSheet!$D$7</definedName>
    <definedName name="Report03_RUSCREDIT" hidden="1">[1]XLR_NoRangeSheet!$H$7</definedName>
    <definedName name="Report03_SECURITIES" hidden="1">[1]XLR_NoRangeSheet!$K$7</definedName>
    <definedName name="Report03_SUBRF" hidden="1">[1]XLR_NoRangeSheet!$C$7</definedName>
    <definedName name="Report04_DB006505" hidden="1">[1]XLR_NoRangeSheet!$B$8</definedName>
    <definedName name="Report05_NAME" hidden="1">[1]XLR_NoRangeSheet!$B$9</definedName>
    <definedName name="Report05_TOTAL" hidden="1">[1]XLR_NoRangeSheet!$C$9</definedName>
    <definedName name="Report06">'Состав портфеля'!$A$7:$O$46</definedName>
    <definedName name="Report07">'Состав портфеля'!$A$48:$O$66</definedName>
    <definedName name="Report08">'Состав портфеля'!$A$68:$O$68</definedName>
    <definedName name="Report09">'Состав портфеля'!$A$70:$O$164</definedName>
    <definedName name="Report10">'Состав портфеля'!$A$166:$O$193</definedName>
    <definedName name="Report11">'Состав портфеля'!$A$195:$O$196</definedName>
    <definedName name="Report12">'Состав портфеля'!$A$198:$O$199</definedName>
    <definedName name="Report13">'Состав портфеля'!$A$201:$O$201</definedName>
    <definedName name="Report14">'Состав портфеля'!$A$203:$O$203</definedName>
    <definedName name="Report15">'Состав портфеля'!$A$205:$O$219</definedName>
    <definedName name="Report16">'Состав портфеля'!$A$221:$O$221</definedName>
    <definedName name="Report17">'Состав портфеля'!$A$223:$O$223</definedName>
    <definedName name="Report18">'Состав портфеля'!$A$225:$O$234</definedName>
    <definedName name="Report19">'Состав портфеля'!$A$236:$O$236</definedName>
    <definedName name="Report20">'Состав портфеля'!$A$238:$O$239</definedName>
    <definedName name="Report21">'Состав портфеля'!$A$241:$O$249</definedName>
    <definedName name="Report22">'Состав портфеля'!$A$251:$O$251</definedName>
    <definedName name="Report23">'Состав портфеля'!$A$253:$O$253</definedName>
    <definedName name="Report24">'Состав портфеля'!$A$255:$O$261</definedName>
    <definedName name="Report25">'Состав портфеля'!$A$263:$O$263</definedName>
    <definedName name="Report26">'Состав портфеля'!$A$265:$O$265</definedName>
    <definedName name="Report27">'Состав портфеля'!$A$266:$K$266</definedName>
    <definedName name="Report28_FULLNAME" hidden="1">[1]XLR_NoRangeSheet!$B$10</definedName>
    <definedName name="Report29_TOTAL" hidden="1">[1]XLR_NoRangeSheet!$B$11</definedName>
    <definedName name="SDInfo_FULLNAME" hidden="1">[1]XLR_NoRangeSheet!#REF!</definedName>
    <definedName name="SDInfo_FULLNAMEHIST" hidden="1">[1]XLR_NoRangeSheet!#REF!</definedName>
    <definedName name="SDInfo_NAME" hidden="1">[1]XLR_NoRangeSheet!#REF!</definedName>
    <definedName name="SDInfo_Адрес" hidden="1">[1]XLR_NoRangeSheet!#REF!</definedName>
    <definedName name="SDInfo_АдресЭП" hidden="1">[1]XLR_NoRangeSheet!#REF!</definedName>
    <definedName name="SDInfo_ИНН" hidden="1">[1]XLR_NoRangeSheet!#REF!</definedName>
    <definedName name="SDInfo_КПП" hidden="1">[1]XLR_NoRangeSheet!#REF!</definedName>
    <definedName name="SDInfo_Лицензия_Дата" hidden="1">[1]XLR_NoRangeSheet!#REF!</definedName>
    <definedName name="SDInfo_Лицензия_ДатаОкончания" hidden="1">[1]XLR_NoRangeSheet!#REF!</definedName>
    <definedName name="SDInfo_Лицензия_ДЕПО_Дата" hidden="1">[1]XLR_NoRangeSheet!#REF!</definedName>
    <definedName name="SDInfo_Лицензия_ДЕПО_Номер" hidden="1">[1]XLR_NoRangeSheet!#REF!</definedName>
    <definedName name="SDInfo_Лицензия_Номер" hidden="1">[1]XLR_NoRangeSheet!#REF!</definedName>
    <definedName name="SDInfo_НомерДатаЛицензия" hidden="1">[1]XLR_NoRangeSheet!#REF!</definedName>
    <definedName name="SDInfo_ОГРН" hidden="1">[1]XLR_NoRangeSheet!#REF!</definedName>
    <definedName name="SDInfo_ОГРН_Дата" hidden="1">[1]XLR_NoRangeSheet!#REF!</definedName>
    <definedName name="SDInfo_ОГРН_Орган" hidden="1">[1]XLR_NoRangeSheet!#REF!</definedName>
    <definedName name="SDInfo_РуководительДолжн" hidden="1">[1]XLR_NoRangeSheet!#REF!</definedName>
    <definedName name="SDInfo_РуководительИ" hidden="1">[1]XLR_NoRangeSheet!#REF!</definedName>
    <definedName name="SDInfo_РуководительО" hidden="1">[1]XLR_NoRangeSheet!#REF!</definedName>
    <definedName name="SDInfo_РуководительФ" hidden="1">[1]XLR_NoRangeSheet!#REF!</definedName>
    <definedName name="SDInfo_Телефон" hidden="1">[1]XLR_NoRangeSheet!#REF!</definedName>
    <definedName name="SDInfo_Только_Адрес" hidden="1">[1]XLR_NoRangeSheet!#REF!</definedName>
    <definedName name="XLRPARAMS_FinishDate" hidden="1">[1]XLR_NoRangeSheet!$G$6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1" i="2" l="1"/>
  <c r="G249" i="2"/>
  <c r="H249" i="2" s="1"/>
  <c r="G239" i="2"/>
  <c r="H239" i="2" s="1"/>
  <c r="G234" i="2"/>
  <c r="H234" i="2" s="1"/>
  <c r="G219" i="2"/>
  <c r="H219" i="2" s="1"/>
  <c r="G199" i="2"/>
  <c r="H199" i="2" s="1"/>
  <c r="G196" i="2"/>
  <c r="H196" i="2" s="1"/>
  <c r="G193" i="2"/>
  <c r="H193" i="2" s="1"/>
  <c r="G164" i="2"/>
  <c r="H164" i="2" s="1"/>
  <c r="G66" i="2"/>
  <c r="G46" i="2"/>
  <c r="H46" i="2" s="1"/>
  <c r="O2" i="2"/>
  <c r="H263" i="2" s="1"/>
  <c r="O1" i="2"/>
  <c r="H201" i="2" l="1"/>
  <c r="H261" i="2"/>
  <c r="H203" i="2"/>
  <c r="H265" i="2"/>
  <c r="G266" i="2"/>
  <c r="K266" i="2" s="1"/>
  <c r="H221" i="2"/>
  <c r="H223" i="2"/>
  <c r="H66" i="2"/>
  <c r="H68" i="2"/>
  <c r="H236" i="2"/>
  <c r="H251" i="2"/>
  <c r="H253" i="2"/>
</calcChain>
</file>

<file path=xl/sharedStrings.xml><?xml version="1.0" encoding="utf-8"?>
<sst xmlns="http://schemas.openxmlformats.org/spreadsheetml/2006/main" count="886" uniqueCount="531">
  <si>
    <t>Состав инвестиционного портфеля фонда по обязательному пенсионному страхованию на 30.11.2023</t>
  </si>
  <si>
    <t>Акционерное общество "Негосударственный Пенсионный Фонд Сбербанка"</t>
  </si>
  <si>
    <t>Наименование актива</t>
  </si>
  <si>
    <t xml:space="preserve">ISIN (номер государственной регистрации правил доверительного управления, кадастровый номер)
</t>
  </si>
  <si>
    <t>Полное наименование эмитента (дебитора)</t>
  </si>
  <si>
    <t>ОГРН</t>
  </si>
  <si>
    <t>Количество, шт.</t>
  </si>
  <si>
    <t>Стоимость, руб.</t>
  </si>
  <si>
    <t>Доля, %</t>
  </si>
  <si>
    <t>Государственные ценные бумаги Российской Федерации</t>
  </si>
  <si>
    <t>24021RMFS</t>
  </si>
  <si>
    <t>RU000A101CK7</t>
  </si>
  <si>
    <t>Министерство финансов Российской Федерации</t>
  </si>
  <si>
    <t>1037739085636</t>
  </si>
  <si>
    <t>26207RMFS</t>
  </si>
  <si>
    <t>RU000A0JS3W6</t>
  </si>
  <si>
    <t>26212RMFS</t>
  </si>
  <si>
    <t>RU000A0JTK38</t>
  </si>
  <si>
    <t>26218RMFS</t>
  </si>
  <si>
    <t>RU000A0JVW48</t>
  </si>
  <si>
    <t>26219RMFS</t>
  </si>
  <si>
    <t>RU000A0JWM07</t>
  </si>
  <si>
    <t>26221RMFS</t>
  </si>
  <si>
    <t>RU000A0JXFM1</t>
  </si>
  <si>
    <t>26222RMFS</t>
  </si>
  <si>
    <t>RU000A0JXQF2</t>
  </si>
  <si>
    <t>26223RMFS</t>
  </si>
  <si>
    <t>RU000A0ZYU88</t>
  </si>
  <si>
    <t>26224RMFS</t>
  </si>
  <si>
    <t>RU000A0ZYUA9</t>
  </si>
  <si>
    <t>26225RMFS</t>
  </si>
  <si>
    <t>RU000A0ZYUB7</t>
  </si>
  <si>
    <t>26226RMFS</t>
  </si>
  <si>
    <t>RU000A0ZZYW2</t>
  </si>
  <si>
    <t>26227RMFS</t>
  </si>
  <si>
    <t>RU000A1007F4</t>
  </si>
  <si>
    <t>26228RMFS</t>
  </si>
  <si>
    <t>RU000A100A82</t>
  </si>
  <si>
    <t>26229RMFS</t>
  </si>
  <si>
    <t>RU000A100EG3</t>
  </si>
  <si>
    <t>26230RMFS</t>
  </si>
  <si>
    <t>RU000A100EF5</t>
  </si>
  <si>
    <t>26232RMFS</t>
  </si>
  <si>
    <t>RU000A1014N4</t>
  </si>
  <si>
    <t>26233RMFS</t>
  </si>
  <si>
    <t>RU000A101F94</t>
  </si>
  <si>
    <t>26234RMFS</t>
  </si>
  <si>
    <t>RU000A101QE0</t>
  </si>
  <si>
    <t>26235RMFS</t>
  </si>
  <si>
    <t>RU000A1028E3</t>
  </si>
  <si>
    <t>26236RMFS</t>
  </si>
  <si>
    <t>RU000A102BT8</t>
  </si>
  <si>
    <t>26237RMFS</t>
  </si>
  <si>
    <t>RU000A1038Z7</t>
  </si>
  <si>
    <t>26238RMFS</t>
  </si>
  <si>
    <t>RU000A1038V6</t>
  </si>
  <si>
    <t>26239RMFS</t>
  </si>
  <si>
    <t>RU000A103901</t>
  </si>
  <si>
    <t>26240RMFS</t>
  </si>
  <si>
    <t>RU000A103BR0</t>
  </si>
  <si>
    <t>26241RMFS</t>
  </si>
  <si>
    <t>RU000A105FZ9</t>
  </si>
  <si>
    <t>26242RMFS</t>
  </si>
  <si>
    <t>RU000A105RV3</t>
  </si>
  <si>
    <t>26244RMFS</t>
  </si>
  <si>
    <t>RU000A1074G2</t>
  </si>
  <si>
    <t>29006RMFS</t>
  </si>
  <si>
    <t>RU000A0JV4L2</t>
  </si>
  <si>
    <t>29007RMFS</t>
  </si>
  <si>
    <t>RU000A0JV4M0</t>
  </si>
  <si>
    <t>29008RMFS</t>
  </si>
  <si>
    <t>RU000A0JV4P3</t>
  </si>
  <si>
    <t>29014RMFS</t>
  </si>
  <si>
    <t>RU000A101N52</t>
  </si>
  <si>
    <t>29021RMFS</t>
  </si>
  <si>
    <t>RU000A105B11</t>
  </si>
  <si>
    <t>29022RMFS</t>
  </si>
  <si>
    <t>RU000A105G16</t>
  </si>
  <si>
    <t>29023RMFS</t>
  </si>
  <si>
    <t>RU000A105L19</t>
  </si>
  <si>
    <t>29024RMFS</t>
  </si>
  <si>
    <t>RU000A1066D5</t>
  </si>
  <si>
    <t>52002RMFS</t>
  </si>
  <si>
    <t>RU000A0ZYZ26</t>
  </si>
  <si>
    <t>52003RMFS</t>
  </si>
  <si>
    <t>RU000A102069</t>
  </si>
  <si>
    <t>52004RMFS</t>
  </si>
  <si>
    <t>RU000A103MX5</t>
  </si>
  <si>
    <t>52005RMFS</t>
  </si>
  <si>
    <t>RU000A105XV1</t>
  </si>
  <si>
    <t>Итого:</t>
  </si>
  <si>
    <t>Государственные ценные бумаги субъектов Российской Федерации</t>
  </si>
  <si>
    <t>RU25072MOS0</t>
  </si>
  <si>
    <t>RU000A1030S9</t>
  </si>
  <si>
    <t>Правительство Москвы в лице Департамента финансов города Москвы</t>
  </si>
  <si>
    <t>1027700505348</t>
  </si>
  <si>
    <t>RU25073MOS0</t>
  </si>
  <si>
    <t>RU000A1030T7</t>
  </si>
  <si>
    <t>RU26074MOS0</t>
  </si>
  <si>
    <t>RU000A1033Z8</t>
  </si>
  <si>
    <t>RU34010SVS0</t>
  </si>
  <si>
    <t>RU000A102DQ0</t>
  </si>
  <si>
    <t>Министерство финансов Свердловской области</t>
  </si>
  <si>
    <t>1026605256589</t>
  </si>
  <si>
    <t>RU34012BAS0</t>
  </si>
  <si>
    <t>RU000A103DN5</t>
  </si>
  <si>
    <t>Министерство финансов Республики Башкортостан</t>
  </si>
  <si>
    <t>1030203917622</t>
  </si>
  <si>
    <t>RU34012LIP0</t>
  </si>
  <si>
    <t>RU000A102598</t>
  </si>
  <si>
    <t>Управление финансов Липецкой области</t>
  </si>
  <si>
    <t>1024840836217</t>
  </si>
  <si>
    <t>RU34016BEL0</t>
  </si>
  <si>
    <t>RU000A1025F6</t>
  </si>
  <si>
    <t>Правительство Белгородской области</t>
  </si>
  <si>
    <t>1023101674650</t>
  </si>
  <si>
    <t>RU35003GSP0</t>
  </si>
  <si>
    <t>RU000A102A15</t>
  </si>
  <si>
    <t>Комитет финансов Санкт-Петербурга</t>
  </si>
  <si>
    <t>1027810256352</t>
  </si>
  <si>
    <t>RU35004OMS0</t>
  </si>
  <si>
    <t>RU000A102DR8</t>
  </si>
  <si>
    <t>Министерство финансов Омской области</t>
  </si>
  <si>
    <t>1045504005414</t>
  </si>
  <si>
    <t>RU35004STV0</t>
  </si>
  <si>
    <t>RU000A102H34</t>
  </si>
  <si>
    <t>Министерство финансов Ставропольского края</t>
  </si>
  <si>
    <t>1022601983337</t>
  </si>
  <si>
    <t>RU35008SVS0</t>
  </si>
  <si>
    <t>RU000A101Z17</t>
  </si>
  <si>
    <t>RU35009SVS0</t>
  </si>
  <si>
    <t>RU000A102CT6</t>
  </si>
  <si>
    <t>RU35015MOO0</t>
  </si>
  <si>
    <t>RU000A102CR0</t>
  </si>
  <si>
    <t>Министерство экономики и финансов Московской области</t>
  </si>
  <si>
    <t>1025002870837</t>
  </si>
  <si>
    <t>RU35015NJG0</t>
  </si>
  <si>
    <t>RU000A102DS6</t>
  </si>
  <si>
    <t>Министерство финансов Нижегородской области</t>
  </si>
  <si>
    <t>1025203044426</t>
  </si>
  <si>
    <t>RU35016MOO0</t>
  </si>
  <si>
    <t>RU000A102G35</t>
  </si>
  <si>
    <t>RU35016NJG0</t>
  </si>
  <si>
    <t>RU000A1043K9</t>
  </si>
  <si>
    <t>RU35018YRS0</t>
  </si>
  <si>
    <t>RU000A101WD0</t>
  </si>
  <si>
    <t>департамент финансов Ярославской области</t>
  </si>
  <si>
    <t>1027600695363</t>
  </si>
  <si>
    <t>RU35022ANO0</t>
  </si>
  <si>
    <t>RU000A1043E2</t>
  </si>
  <si>
    <t>Министерство финансов и налоговой политики Новосибирской области</t>
  </si>
  <si>
    <t>1105476023223</t>
  </si>
  <si>
    <t>Муниципальные облигации</t>
  </si>
  <si>
    <t>Облигации российских эмитентов</t>
  </si>
  <si>
    <t>4-03-65045-D-001P</t>
  </si>
  <si>
    <t>RU000A102564</t>
  </si>
  <si>
    <t>открытое акционерное общество "Российские железные дороги"</t>
  </si>
  <si>
    <t>1037739877295</t>
  </si>
  <si>
    <t>4-11-36400-R</t>
  </si>
  <si>
    <t>RU000A106375</t>
  </si>
  <si>
    <t>ОБЩЕСТВО С ОГРАНИЧЕННОЙ ОТВЕТСТВЕННОСТЬЮ "ГАЗПРОМ КАПИТАЛ"</t>
  </si>
  <si>
    <t>1087746212388</t>
  </si>
  <si>
    <t>4-22-65018-D</t>
  </si>
  <si>
    <t>RU000A0JSQ58</t>
  </si>
  <si>
    <t>ПУБЛИЧНОЕ АКЦИОНЕРНОЕ ОБЩЕСТВО "ФЕДЕРАЛЬНАЯ СЕТЕВАЯ КОМПАНИЯ - РОССЕТИ"</t>
  </si>
  <si>
    <t>1024701893336</t>
  </si>
  <si>
    <t>4-23-00004-T</t>
  </si>
  <si>
    <t>RU000A0JT403</t>
  </si>
  <si>
    <t>государственная корпорация развития "ВЭБ.РФ"</t>
  </si>
  <si>
    <t>1077711000102</t>
  </si>
  <si>
    <t>4-23-65045-D</t>
  </si>
  <si>
    <t>RU000A0JQRD9</t>
  </si>
  <si>
    <t>4-24-00004-T</t>
  </si>
  <si>
    <t>RU000A0JT6B2</t>
  </si>
  <si>
    <t>4-32-65045-D</t>
  </si>
  <si>
    <t>RU000A0JSGV0</t>
  </si>
  <si>
    <t>4-42-65045-D</t>
  </si>
  <si>
    <t>RU000A0JWLU4</t>
  </si>
  <si>
    <t>4B02-01-00008-T-001P</t>
  </si>
  <si>
    <t>RU000A1029A9</t>
  </si>
  <si>
    <t>ФЕДЕРАЛЬНОЕ ГОСУДАРСТВЕННОЕ УНИТАРНОЕ ПРЕДПРИЯТИЕ "РОСМОРПОРТ"</t>
  </si>
  <si>
    <t>1037702023831</t>
  </si>
  <si>
    <t>4B02-01-00013-A-001P</t>
  </si>
  <si>
    <t>RU000A0JX2P5</t>
  </si>
  <si>
    <t>Публичное акционерное общество "Акционерная нефтяная Компания "Башнефть"</t>
  </si>
  <si>
    <t>1020202555240</t>
  </si>
  <si>
    <t>4B02-01-00124-A-001P</t>
  </si>
  <si>
    <t>RU000A0JWTN2</t>
  </si>
  <si>
    <t>ПУБЛИЧНОЕ АКЦИОНЕРНОЕ ОБЩЕСТВО "РОСТЕЛЕКОМ"</t>
  </si>
  <si>
    <t>1027700198767</t>
  </si>
  <si>
    <t>4B02-01-00124-A-002P</t>
  </si>
  <si>
    <t>RU000A101541</t>
  </si>
  <si>
    <t>4B02-01-00354-B-005P</t>
  </si>
  <si>
    <t>RU000A107A28</t>
  </si>
  <si>
    <t>"Газпромбанк" (Акционерное общество)</t>
  </si>
  <si>
    <t>1027700167110</t>
  </si>
  <si>
    <t>4B02-01-04715-A-002P</t>
  </si>
  <si>
    <t>RU000A1075E4</t>
  </si>
  <si>
    <t>Публичное акционерное общество "Мобильные ТелеСистемы"</t>
  </si>
  <si>
    <t>1027700149124</t>
  </si>
  <si>
    <t>4B02-01-36241-R-002P</t>
  </si>
  <si>
    <t>RU000A103N76</t>
  </si>
  <si>
    <t>Общество с ограниченной ответственностью "ИКС 5 ФИНАНС"</t>
  </si>
  <si>
    <t>1067761792053</t>
  </si>
  <si>
    <t>4B02-01-36400-R</t>
  </si>
  <si>
    <t>RU000A0ZYUV5</t>
  </si>
  <si>
    <t>4B02-01-55192-E-001P</t>
  </si>
  <si>
    <t>RU000A100XC2</t>
  </si>
  <si>
    <t>Публичное акционерное общество "Полюс"</t>
  </si>
  <si>
    <t>1068400002990</t>
  </si>
  <si>
    <t>4B02-01-55319-E-001P</t>
  </si>
  <si>
    <t>RU000A103AT8</t>
  </si>
  <si>
    <t>акционерное общество "Атомный энергопромышленный комплекс"</t>
  </si>
  <si>
    <t>1077758081664</t>
  </si>
  <si>
    <t>4B02-01-65045-D-001P</t>
  </si>
  <si>
    <t>RU000A0JXN05</t>
  </si>
  <si>
    <t>4B02-02-00146-A-001P</t>
  </si>
  <si>
    <t>RU000A0JXYL4</t>
  </si>
  <si>
    <t>Публичное акционерное общество "Газпром нефть"</t>
  </si>
  <si>
    <t>1025501701686</t>
  </si>
  <si>
    <t>4B02-02-01481-B-002P</t>
  </si>
  <si>
    <t>RU000A1069P3</t>
  </si>
  <si>
    <t>Публичное акционерное общество "Сбербанк России"</t>
  </si>
  <si>
    <t>1027700132195</t>
  </si>
  <si>
    <t>4B02-02-04715-A</t>
  </si>
  <si>
    <t>RU000A0JWRV9</t>
  </si>
  <si>
    <t>4B02-02-36241-R-002P</t>
  </si>
  <si>
    <t>RU000A105JP2</t>
  </si>
  <si>
    <t>4B02-02-36400-R</t>
  </si>
  <si>
    <t>RU000A0ZYUW3</t>
  </si>
  <si>
    <t>4B02-02-36400-R-001P</t>
  </si>
  <si>
    <t>RU000A100LL8</t>
  </si>
  <si>
    <t>4B02-02-36527-R-001P</t>
  </si>
  <si>
    <t>RU000A104362</t>
  </si>
  <si>
    <t>ОБЩЕСТВО С ОГРАНИЧЕННОЙ ОТВЕТСТВЕННОСТЬЮ "ВОСТОЧНАЯ СТИВИДОРНАЯ КОМПАНИЯ"</t>
  </si>
  <si>
    <t>1042501609039</t>
  </si>
  <si>
    <t>4B02-02-40155-F-001P</t>
  </si>
  <si>
    <t>RU000A105A61</t>
  </si>
  <si>
    <t>Публичное акционерное общество "Горно-металлургическая компания "Норильский никель"</t>
  </si>
  <si>
    <t>1028400000298</t>
  </si>
  <si>
    <t>4B02-02-55319-E-001P</t>
  </si>
  <si>
    <t>RU000A105K85</t>
  </si>
  <si>
    <t>4B02-02-55385-E-001P</t>
  </si>
  <si>
    <t>RU000A101MG4</t>
  </si>
  <si>
    <t>4B02-02-60525-P-004P</t>
  </si>
  <si>
    <t>RU000A105TP1</t>
  </si>
  <si>
    <t>Публичное акционерное общество "Магнит"</t>
  </si>
  <si>
    <t>1032304945947</t>
  </si>
  <si>
    <t>4B02-02-65045-D-001P</t>
  </si>
  <si>
    <t>RU000A0JXQ44</t>
  </si>
  <si>
    <t>4B02-03-00013-A-001P</t>
  </si>
  <si>
    <t>RU000A0JX9X4</t>
  </si>
  <si>
    <t>4B02-03-00122-A</t>
  </si>
  <si>
    <t>RU000A0JV1X3</t>
  </si>
  <si>
    <t>публичное акционерное общество "Нефтяная компания "Роснефть"</t>
  </si>
  <si>
    <t>1027700043502</t>
  </si>
  <si>
    <t>4B02-03-00122-A-001P</t>
  </si>
  <si>
    <t>RU000A0JX413</t>
  </si>
  <si>
    <t>4B02-03-00124-A-001P</t>
  </si>
  <si>
    <t>RU000A0ZYG52</t>
  </si>
  <si>
    <t>4B02-03-25642-H</t>
  </si>
  <si>
    <t>RU000A100YF3</t>
  </si>
  <si>
    <t>Акционерное общество "Холдинговая компания "МЕТАЛЛОИНВЕСТ"</t>
  </si>
  <si>
    <t>1027700006289</t>
  </si>
  <si>
    <t>4B02-03-36400-R</t>
  </si>
  <si>
    <t>RU000A0ZYUY9</t>
  </si>
  <si>
    <t>4B02-03-55192-E-001P</t>
  </si>
  <si>
    <t>RU000A105VC5</t>
  </si>
  <si>
    <t>4B02-03-65018-D-001P</t>
  </si>
  <si>
    <t>RU000A1036S6</t>
  </si>
  <si>
    <t>4B02-03-65045-D-001P</t>
  </si>
  <si>
    <t>RU000A0JXR84</t>
  </si>
  <si>
    <t>4B02-03-65134-D</t>
  </si>
  <si>
    <t>RU000A103DS4</t>
  </si>
  <si>
    <t>Публичное акционерное общество "СИБУР Холдинг"</t>
  </si>
  <si>
    <t>1057747421247</t>
  </si>
  <si>
    <t>4B02-04-36400-R</t>
  </si>
  <si>
    <t>RU000A0ZYV04</t>
  </si>
  <si>
    <t>4B02-04-36400-R-001P</t>
  </si>
  <si>
    <t>RU000A101QN1</t>
  </si>
  <si>
    <t>4B02-04-36527-R-001P</t>
  </si>
  <si>
    <t>RU000A106P06</t>
  </si>
  <si>
    <t>4B02-04-60525-P-002P</t>
  </si>
  <si>
    <t>RU000A1036H9</t>
  </si>
  <si>
    <t>4B02-04-65018-D</t>
  </si>
  <si>
    <t>RU000A0ZYJ91</t>
  </si>
  <si>
    <t>4B02-04-65045-D-001P</t>
  </si>
  <si>
    <t>RU000A0JXZB2</t>
  </si>
  <si>
    <t>4B02-05-00122-A-002P</t>
  </si>
  <si>
    <t>RU000A0ZYVU5</t>
  </si>
  <si>
    <t>4B02-05-00146-A-001P</t>
  </si>
  <si>
    <t>RU000A0ZYLQ4</t>
  </si>
  <si>
    <t>4B02-05-00206-A-001P</t>
  </si>
  <si>
    <t>RU000A0JXC24</t>
  </si>
  <si>
    <t>Публичное акционерное общество "Транснефть"</t>
  </si>
  <si>
    <t>1027700049486</t>
  </si>
  <si>
    <t>4B02-05-36400-R-001P</t>
  </si>
  <si>
    <t>RU000A106672</t>
  </si>
  <si>
    <t>4B02-05-60525-P-001P</t>
  </si>
  <si>
    <t>RU000A1036M9</t>
  </si>
  <si>
    <t>4B02-05-65018-D-001P</t>
  </si>
  <si>
    <t>RU000A101LX1</t>
  </si>
  <si>
    <t>4B02-05-65045-D</t>
  </si>
  <si>
    <t>RU000A0JWD57</t>
  </si>
  <si>
    <t>4B02-05-65116-D</t>
  </si>
  <si>
    <t>RU000A0JWJX2</t>
  </si>
  <si>
    <t>Публичное акционерное общество "Россети Московский регион"</t>
  </si>
  <si>
    <t>1057746555811</t>
  </si>
  <si>
    <t>4B02-06-00124-A-001P</t>
  </si>
  <si>
    <t>RU000A105LC6</t>
  </si>
  <si>
    <t>4B02-06-00124-A-002P</t>
  </si>
  <si>
    <t>RU000A103EZ7</t>
  </si>
  <si>
    <t>4B02-06-00296-A-001P</t>
  </si>
  <si>
    <t>RU000A101GZ6</t>
  </si>
  <si>
    <t>Публичное акционерное общество "Уралкалий"</t>
  </si>
  <si>
    <t>1025901702188</t>
  </si>
  <si>
    <t>4B02-06-35992-H-001P</t>
  </si>
  <si>
    <t>RU000A1038D4</t>
  </si>
  <si>
    <t>акционерное общество "Трансмашхолдинг"</t>
  </si>
  <si>
    <t>1027739893246</t>
  </si>
  <si>
    <t>4B02-06-36393-R-001P</t>
  </si>
  <si>
    <t>RU000A102986</t>
  </si>
  <si>
    <t>Общество с ограниченной ответственностью "СУЭК-Финанс"</t>
  </si>
  <si>
    <t>1107746282687</t>
  </si>
  <si>
    <t>4B02-06-36400-R-001P</t>
  </si>
  <si>
    <t>RU000A106AT1</t>
  </si>
  <si>
    <t>4B02-06-55038-E-001P</t>
  </si>
  <si>
    <t>RU000A1057P8</t>
  </si>
  <si>
    <t>Публичное акционерное общество "Федеральная гидрогенерирующая компания - РусГидро"</t>
  </si>
  <si>
    <t>1042401810494</t>
  </si>
  <si>
    <t>4B02-06-65018-D</t>
  </si>
  <si>
    <t>RU000A105DN0</t>
  </si>
  <si>
    <t>4B02-06-65018-D-001P</t>
  </si>
  <si>
    <t>RU000A105559</t>
  </si>
  <si>
    <t>4B02-07-00028-A</t>
  </si>
  <si>
    <t>RU000A0ZZER4</t>
  </si>
  <si>
    <t>Публичное акционерное общество "Газпром"</t>
  </si>
  <si>
    <t>1027700070518</t>
  </si>
  <si>
    <t>4B02-07-00206-A</t>
  </si>
  <si>
    <t>RU000A0JXPK4</t>
  </si>
  <si>
    <t>4B02-07-35992-H-001P</t>
  </si>
  <si>
    <t>RU000A106CU5</t>
  </si>
  <si>
    <t>4B02-07-55038-E-001P</t>
  </si>
  <si>
    <t>RU000A105HC4</t>
  </si>
  <si>
    <t>4B02-08-00122-A-002P</t>
  </si>
  <si>
    <t>RU000A100KY3</t>
  </si>
  <si>
    <t>4B02-08-00124-A-002P</t>
  </si>
  <si>
    <t>RU000A104VS4</t>
  </si>
  <si>
    <t>4B02-08-31153-H-001P</t>
  </si>
  <si>
    <t>RU000A101LJ0</t>
  </si>
  <si>
    <t>Акционерное общество "Минерально-химическая компания "ЕвроХим"</t>
  </si>
  <si>
    <t>1027700002659</t>
  </si>
  <si>
    <t>4B02-09-00122-A</t>
  </si>
  <si>
    <t>RU000A0JV219</t>
  </si>
  <si>
    <t>4B02-09-00124-A-002P</t>
  </si>
  <si>
    <t>RU000A1051E5</t>
  </si>
  <si>
    <t>4B02-09-40155-F</t>
  </si>
  <si>
    <t>RU000A1069N8</t>
  </si>
  <si>
    <t>4B02-09-55038-E-001P</t>
  </si>
  <si>
    <t>RU000A105SL2</t>
  </si>
  <si>
    <t>4B02-10-00013-A</t>
  </si>
  <si>
    <t>RU000A0JX2Q3</t>
  </si>
  <si>
    <t>4B02-10-00122-A-002P</t>
  </si>
  <si>
    <t>RU000A101SF3</t>
  </si>
  <si>
    <t>4B02-10-04715-A-001P</t>
  </si>
  <si>
    <t>RU000A100HU7</t>
  </si>
  <si>
    <t>4B02-10-25642-H</t>
  </si>
  <si>
    <t>RU000A101R90</t>
  </si>
  <si>
    <t>4B02-10-55038-E-001P</t>
  </si>
  <si>
    <t>RU000A106037</t>
  </si>
  <si>
    <t>4B02-11-00124-A-002P</t>
  </si>
  <si>
    <t>RU000A106T93</t>
  </si>
  <si>
    <t>4B02-12-00124-A-002P</t>
  </si>
  <si>
    <t>RU000A1077Y8</t>
  </si>
  <si>
    <t>4B02-12-55038-E-001P</t>
  </si>
  <si>
    <t>RU000A106ZU6</t>
  </si>
  <si>
    <t>4B02-13-00124-A-002P</t>
  </si>
  <si>
    <t>RU000A107910</t>
  </si>
  <si>
    <t>4B02-13-65045-D-001P</t>
  </si>
  <si>
    <t>RU000A1007Z2</t>
  </si>
  <si>
    <t>4B02-15-65045-D-001P</t>
  </si>
  <si>
    <t>RU000A1009L8</t>
  </si>
  <si>
    <t>4B02-20-65045-D-001P</t>
  </si>
  <si>
    <t>RU000A101M04</t>
  </si>
  <si>
    <t>4B02-21-04715-A-001P</t>
  </si>
  <si>
    <t>RU000A104WJ1</t>
  </si>
  <si>
    <t>4B02-22-04715-A-001P</t>
  </si>
  <si>
    <t>RU000A1051T3</t>
  </si>
  <si>
    <t>4B02-26-65045-D-001P</t>
  </si>
  <si>
    <t>RU000A106K43</t>
  </si>
  <si>
    <t>4B02-29-65045-D-001P</t>
  </si>
  <si>
    <t>RU000A107936</t>
  </si>
  <si>
    <t>4B02-500-01481-B-001P</t>
  </si>
  <si>
    <t>RU000A103WV8</t>
  </si>
  <si>
    <t>4B02-563-01481-B-001P</t>
  </si>
  <si>
    <t>RU000A105666</t>
  </si>
  <si>
    <t>4B0221801481B001P</t>
  </si>
  <si>
    <t>RU000A101C89</t>
  </si>
  <si>
    <t>Акции</t>
  </si>
  <si>
    <t>1-01-00077-A</t>
  </si>
  <si>
    <t>RU0009024277</t>
  </si>
  <si>
    <t>Публичное акционерное общество "Нефтяная компания "ЛУКОЙЛ"</t>
  </si>
  <si>
    <t>1027700035769</t>
  </si>
  <si>
    <t>1-01-00102-A</t>
  </si>
  <si>
    <t>RU0009046452</t>
  </si>
  <si>
    <t>ПУБЛИЧНОЕ АКЦИОНЕРНОЕ ОБЩЕСТВО "НОВОЛИПЕЦКИЙ МЕТАЛЛУРГИЧЕСКИЙ КОМБИНАТ"</t>
  </si>
  <si>
    <t>1024800823123</t>
  </si>
  <si>
    <t>1-01-00124-A</t>
  </si>
  <si>
    <t>RU0008943394</t>
  </si>
  <si>
    <t>1-01-00155-A</t>
  </si>
  <si>
    <t>RU0008926258</t>
  </si>
  <si>
    <t>Публичное акционерное общество "Сургутнефтегаз"</t>
  </si>
  <si>
    <t>1028600584540</t>
  </si>
  <si>
    <t>1-01-04715-A</t>
  </si>
  <si>
    <t>RU0007775219</t>
  </si>
  <si>
    <t>1-01-40155-F</t>
  </si>
  <si>
    <t>RU0007288411</t>
  </si>
  <si>
    <t>1-01-55038-E</t>
  </si>
  <si>
    <t>RU000A0JPKH7</t>
  </si>
  <si>
    <t>1-01-55192-E</t>
  </si>
  <si>
    <t>RU000A0JNAA8</t>
  </si>
  <si>
    <t>1-01-60525-P</t>
  </si>
  <si>
    <t>RU000A0JKQU8</t>
  </si>
  <si>
    <t>1-01-65018-D</t>
  </si>
  <si>
    <t>RU000A0JPNN9</t>
  </si>
  <si>
    <t>1-02-00028-A</t>
  </si>
  <si>
    <t>RU0007661625</t>
  </si>
  <si>
    <t>1-02-00122-A</t>
  </si>
  <si>
    <t>RU000A0J2Q06</t>
  </si>
  <si>
    <t>1-02-00143-A</t>
  </si>
  <si>
    <t>RU0009046510</t>
  </si>
  <si>
    <t>Публичное акционерное общество "Северсталь"</t>
  </si>
  <si>
    <t>1023501236901</t>
  </si>
  <si>
    <t>1-02-00268-E</t>
  </si>
  <si>
    <t>RU000A0DKVS5</t>
  </si>
  <si>
    <t>публичное акционерное общество "НОВАТЭК"</t>
  </si>
  <si>
    <t>1026303117642</t>
  </si>
  <si>
    <t>1-02-06556-A</t>
  </si>
  <si>
    <t>RU000A0JRKT8</t>
  </si>
  <si>
    <t>Публичное акционерное общество "ФосАгро"</t>
  </si>
  <si>
    <t>1027700190572</t>
  </si>
  <si>
    <t>1-03-00078-A</t>
  </si>
  <si>
    <t>RU0009084396</t>
  </si>
  <si>
    <t>ПУБЛИЧНОЕ АКЦИОНЕРНОЕ ОБЩЕСТВО "МАГНИТОГОРСКИЙ МЕТАЛЛУРГИЧЕСКИЙ КОМБИНАТ"</t>
  </si>
  <si>
    <t>1027402166835</t>
  </si>
  <si>
    <t>1-03-00161-A</t>
  </si>
  <si>
    <t>RU0009033591</t>
  </si>
  <si>
    <t>публичное акционерное общество "Татнефть" имени В.Д. Шашина</t>
  </si>
  <si>
    <t>1021601623702</t>
  </si>
  <si>
    <t>1-03-40046-N</t>
  </si>
  <si>
    <t>RU0007252813</t>
  </si>
  <si>
    <t>Акционерная компания "АЛРОСА" (публичное акционерное общество)</t>
  </si>
  <si>
    <t>1021400967092</t>
  </si>
  <si>
    <t>1-04-33498-E</t>
  </si>
  <si>
    <t>RU000A0JPNM1</t>
  </si>
  <si>
    <t>ПУБЛИЧНОЕ АКЦИОНЕРНОЕ ОБЩЕСТВО "ИНТЕР РАО ЕЭС"</t>
  </si>
  <si>
    <t>1022302933630</t>
  </si>
  <si>
    <t>1-05-01669-A</t>
  </si>
  <si>
    <t>RU000A0DQZE3</t>
  </si>
  <si>
    <t>Публичное акционерное общество "Акционерная финансовая корпорация "Система"</t>
  </si>
  <si>
    <t>1027700003891</t>
  </si>
  <si>
    <t>1-05-08443-H</t>
  </si>
  <si>
    <t>RU000A0JR4A1</t>
  </si>
  <si>
    <t>Публичное акционерное общество "Московская Биржа ММВБ-РТС"</t>
  </si>
  <si>
    <t>1027739387411</t>
  </si>
  <si>
    <t>10301481B</t>
  </si>
  <si>
    <t>RU0009029540</t>
  </si>
  <si>
    <t>10401000B</t>
  </si>
  <si>
    <t>RU000A0JP5V6</t>
  </si>
  <si>
    <t>Банк ВТБ (публичное акционерное общество)</t>
  </si>
  <si>
    <t>1027739609391</t>
  </si>
  <si>
    <t>2-01-00155-A</t>
  </si>
  <si>
    <t>RU0009029524</t>
  </si>
  <si>
    <t>2-01-00206-A</t>
  </si>
  <si>
    <t>RU0009091573</t>
  </si>
  <si>
    <t>2-03-00161-A</t>
  </si>
  <si>
    <t>RU0006944147</t>
  </si>
  <si>
    <t>20301481B</t>
  </si>
  <si>
    <t>RU0009029557</t>
  </si>
  <si>
    <t>Паи паевых инвестиционных фондов, в том числе паи (акции, доли) иностранных индексных инвестиционных фондов</t>
  </si>
  <si>
    <t>Биржевой паевой инвестиционный фонд рыночных финансовых инструментов "Первая - Фонд Ответственные инвестиции"</t>
  </si>
  <si>
    <t>4162</t>
  </si>
  <si>
    <t>Акционерное общество "Управляющая компания "Первая"</t>
  </si>
  <si>
    <t>1027739007570</t>
  </si>
  <si>
    <t>Ипотечные ценные бумаги, выпущенные в соответствии с законодательством Российской Федерации об ипотечных ценных бумагах</t>
  </si>
  <si>
    <t>4-18-00307-R-002P</t>
  </si>
  <si>
    <t>RU000A102D46</t>
  </si>
  <si>
    <t>Общество с ограниченной ответственностью "ДОМ.РФ Ипотечный агент"</t>
  </si>
  <si>
    <t>1167746438881</t>
  </si>
  <si>
    <t>Ценные бумаги международных финансовых организаций</t>
  </si>
  <si>
    <t>Облигации иностранных эмитентов</t>
  </si>
  <si>
    <t>Денежные средства на счетах в кредитных организациях</t>
  </si>
  <si>
    <t>Банк ГПБ (АО), 4858/2021-ДУ, 01.07.2021</t>
  </si>
  <si>
    <t>Банк ГПБ (АО), 810-0-644785/09, 11.08.2009</t>
  </si>
  <si>
    <t>Банк ГПБ (АО), 810-428-7527, 07.08.2017</t>
  </si>
  <si>
    <t>Банк ГПБ (АО), 810-6-594785/09, 22.06.2009</t>
  </si>
  <si>
    <t>ПАО Сбербанк, б/н, 28.09.2020</t>
  </si>
  <si>
    <t>ПАО Сбербанк, 40701810200020012038, 25.10.2012</t>
  </si>
  <si>
    <t>ПАО Сбербанк, 40701810238000008940, 22.03.2022</t>
  </si>
  <si>
    <t>ПАО Сбербанк, 40701810300020022038, 25.12.2012</t>
  </si>
  <si>
    <t>ПАО Сбербанк, 40701810338000008950, 22.03.2022</t>
  </si>
  <si>
    <t>ПАО Сбербанк, 40701810400020032038, 25.12.2012</t>
  </si>
  <si>
    <t>ПАО Сбербанк, 40701810438000008944, 22.03.2022</t>
  </si>
  <si>
    <t>ПАО Сбербанк, 40701810638000008948, 22.03.2022</t>
  </si>
  <si>
    <t>ПАО Сбербанк, 40701810838000008942, 22.03.2022</t>
  </si>
  <si>
    <t>ПАО Сбербанк, 40701810938000008952, 22.03.2022</t>
  </si>
  <si>
    <t>Депозиты и депозитные сертификаты</t>
  </si>
  <si>
    <t>Недвижимое имущество</t>
  </si>
  <si>
    <t>Средства на специальных брокерских, клиринговых счетах</t>
  </si>
  <si>
    <t>АО "Сбербанк КИБ", 33-120/21, 19.07.2021</t>
  </si>
  <si>
    <t>Акционерное общество "Сбербанк КИБ"</t>
  </si>
  <si>
    <t>1027739007768</t>
  </si>
  <si>
    <t>АО "Сбербанк КИБ", 33-179/21, 28.10.2021</t>
  </si>
  <si>
    <t>АО "Сбербанк КИБ", 33-80/22, 23.03.2022</t>
  </si>
  <si>
    <t>АО "Сбербанк КИБ", 33-83/22, 24.03.2022</t>
  </si>
  <si>
    <t>АО "Сбербанк КИБ", 33-84/22, 24.03.2022</t>
  </si>
  <si>
    <t>АО "Сбербанк КИБ", 33-88/22, 24.03.2022</t>
  </si>
  <si>
    <t>АО "Сбербанк КИБ", 33-89/22, 24.03.2022</t>
  </si>
  <si>
    <t>АО "Сбербанк КИБ", 33-90/22, 24.03.2022</t>
  </si>
  <si>
    <t>Банк ГПБ (АО), Г000-Б-13620, 08.12.2008</t>
  </si>
  <si>
    <t>Предварительные затраты по ценным бумагам</t>
  </si>
  <si>
    <t>Положительная переоценка сделок Т+</t>
  </si>
  <si>
    <t>Дебиторская задолженность по сделкам репо</t>
  </si>
  <si>
    <t>Небанковская кредитная организация-центральный контрагент "Национальный Клиринговый Центр" (Акционерное общество)</t>
  </si>
  <si>
    <t>1067711004481</t>
  </si>
  <si>
    <t>Дебиторская задолженность по сделкам купли-продажи</t>
  </si>
  <si>
    <t>Дебиторская задолженность  по дивидендам</t>
  </si>
  <si>
    <t>Дебиторская задолженность эмитента (по погашению номинала и процентному (купонному) доходу) по облигациям</t>
  </si>
  <si>
    <t>Начисленные проценты по МНО</t>
  </si>
  <si>
    <t>Прочая дебиторская задолженность, в т.ч.:</t>
  </si>
  <si>
    <t>Всего активов: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</si>
</sst>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sz val="9"/>
      <name val="Verdana"/>
      <family val="2"/>
      <charset val="204"/>
    </font>
    <font>
      <b/>
      <sz val="8"/>
      <color theme="1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9"/>
      <color theme="1"/>
      <name val="Verdana"/>
      <family val="2"/>
      <charset val="204"/>
    </font>
    <font>
      <b/>
      <sz val="8"/>
      <name val="Verdana"/>
      <family val="2"/>
      <charset val="204"/>
    </font>
    <font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 vertical="top"/>
    </xf>
    <xf numFmtId="164" fontId="2" fillId="0" borderId="0" xfId="1" applyNumberFormat="1" applyFont="1"/>
    <xf numFmtId="4" fontId="2" fillId="0" borderId="0" xfId="1" applyNumberFormat="1" applyFont="1" applyAlignment="1">
      <alignment wrapText="1"/>
    </xf>
    <xf numFmtId="4" fontId="2" fillId="0" borderId="0" xfId="1" applyNumberFormat="1" applyFont="1"/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164" fontId="5" fillId="0" borderId="1" xfId="1" applyNumberFormat="1" applyFont="1" applyBorder="1" applyAlignment="1">
      <alignment horizontal="center" vertical="top" wrapText="1"/>
    </xf>
    <xf numFmtId="4" fontId="5" fillId="0" borderId="1" xfId="1" applyNumberFormat="1" applyFont="1" applyBorder="1" applyAlignment="1">
      <alignment horizontal="center" vertical="top" wrapText="1"/>
    </xf>
    <xf numFmtId="4" fontId="6" fillId="0" borderId="0" xfId="1" applyNumberFormat="1" applyFont="1" applyAlignment="1">
      <alignment wrapText="1"/>
    </xf>
    <xf numFmtId="0" fontId="2" fillId="0" borderId="0" xfId="1" applyFont="1" applyAlignment="1">
      <alignment horizontal="center" vertical="top"/>
    </xf>
    <xf numFmtId="0" fontId="5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center" vertical="top"/>
    </xf>
    <xf numFmtId="4" fontId="2" fillId="0" borderId="0" xfId="1" applyNumberFormat="1" applyFont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7" fillId="0" borderId="0" xfId="1" applyNumberFormat="1" applyFont="1" applyAlignment="1">
      <alignment horizontal="center" vertical="top"/>
    </xf>
    <xf numFmtId="0" fontId="5" fillId="2" borderId="1" xfId="1" applyFont="1" applyFill="1" applyBorder="1" applyAlignment="1">
      <alignment horizontal="left" vertical="top" wrapText="1"/>
    </xf>
    <xf numFmtId="4" fontId="3" fillId="0" borderId="1" xfId="1" applyNumberFormat="1" applyFont="1" applyBorder="1" applyAlignment="1">
      <alignment horizontal="center" vertical="center"/>
    </xf>
    <xf numFmtId="0" fontId="1" fillId="0" borderId="0" xfId="1"/>
    <xf numFmtId="0" fontId="3" fillId="2" borderId="1" xfId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Border="1" applyAlignment="1">
      <alignment vertical="center" wrapText="1"/>
    </xf>
    <xf numFmtId="4" fontId="9" fillId="0" borderId="1" xfId="1" quotePrefix="1" applyNumberFormat="1" applyFont="1" applyBorder="1" applyAlignment="1">
      <alignment vertical="center" wrapText="1"/>
    </xf>
    <xf numFmtId="164" fontId="1" fillId="0" borderId="0" xfId="1" applyNumberFormat="1"/>
    <xf numFmtId="4" fontId="1" fillId="0" borderId="0" xfId="1" applyNumberFormat="1" applyAlignment="1">
      <alignment wrapText="1"/>
    </xf>
    <xf numFmtId="4" fontId="1" fillId="0" borderId="0" xfId="1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9;&#1093;.-20231205-2039_231130_&#1055;&#1053;%20-%20&#1057;&#1073;&#1077;&#1088;&#1073;&#1072;&#1085;&#1082;&#1072;_&#1048;&#1085;&#1074;&#1077;&#1089;&#1090;&#1080;&#1094;&#1080;&#1086;&#1085;&#1085;&#1099;&#1081;%20&#1087;&#1086;&#1088;&#1090;&#1092;&#1077;&#1083;&#1100;%20&#1053;&#1055;&#1060;%205175-&#105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R_NoRangeSheet"/>
      <sheetName val="Структура портфеля"/>
      <sheetName val="Состав портфеля"/>
    </sheetNames>
    <sheetDataSet>
      <sheetData sheetId="0">
        <row r="6">
          <cell r="G6">
            <v>45260</v>
          </cell>
        </row>
        <row r="7">
          <cell r="B7">
            <v>396135324838.71997</v>
          </cell>
          <cell r="C7">
            <v>13375554884.26</v>
          </cell>
          <cell r="D7">
            <v>249021041696.45001</v>
          </cell>
          <cell r="E7">
            <v>90868666444.070007</v>
          </cell>
          <cell r="F7">
            <v>1000745801.9</v>
          </cell>
          <cell r="G7">
            <v>699312369.97000003</v>
          </cell>
          <cell r="H7">
            <v>316796245.57999998</v>
          </cell>
          <cell r="M7">
            <v>15710397248.889999</v>
          </cell>
        </row>
        <row r="8">
          <cell r="B8">
            <v>767127839529.83997</v>
          </cell>
        </row>
        <row r="9">
          <cell r="B9" t="str">
            <v>Состав инвестиционного портфеля фонда по обязательному пенсионному страхованию на 30.11.2023</v>
          </cell>
          <cell r="C9">
            <v>767127839529.83997</v>
          </cell>
        </row>
        <row r="10">
          <cell r="B10" t="str">
            <v>Акционерное общество "Негосударственный Пенсионный Фонд Сбербанка"</v>
          </cell>
        </row>
        <row r="11">
          <cell r="B11">
            <v>767127839529.83997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6"/>
  <sheetViews>
    <sheetView tabSelected="1" workbookViewId="0">
      <selection activeCell="D7" sqref="D7"/>
    </sheetView>
  </sheetViews>
  <sheetFormatPr defaultRowHeight="14.25" x14ac:dyDescent="0.2"/>
  <cols>
    <col min="1" max="1" width="3.140625" style="33" customWidth="1"/>
    <col min="2" max="2" width="72.140625" style="2" customWidth="1"/>
    <col min="3" max="3" width="15.140625" style="33" customWidth="1"/>
    <col min="4" max="4" width="61" style="33" customWidth="1"/>
    <col min="5" max="5" width="22.28515625" style="33" customWidth="1"/>
    <col min="6" max="6" width="23.28515625" style="46" customWidth="1"/>
    <col min="7" max="7" width="24.5703125" style="47" customWidth="1"/>
    <col min="8" max="8" width="15.140625" style="48" customWidth="1"/>
    <col min="9" max="9" width="2" style="33" customWidth="1"/>
    <col min="10" max="10" width="23.28515625" style="48" hidden="1" customWidth="1"/>
    <col min="11" max="11" width="24" style="48" hidden="1" customWidth="1"/>
    <col min="12" max="14" width="9.140625" style="33"/>
    <col min="15" max="15" width="12.5703125" style="33" hidden="1" customWidth="1"/>
    <col min="16" max="16384" width="9.140625" style="33"/>
  </cols>
  <sheetData>
    <row r="1" spans="1:15" s="1" customFormat="1" ht="11.25" x14ac:dyDescent="0.15">
      <c r="B1" s="2"/>
      <c r="F1" s="3"/>
      <c r="G1" s="4"/>
      <c r="H1" s="5"/>
      <c r="J1" s="5"/>
      <c r="K1" s="5"/>
      <c r="O1" s="1">
        <f>XLRPARAMS_FinishDate</f>
        <v>45260</v>
      </c>
    </row>
    <row r="2" spans="1:15" s="1" customFormat="1" ht="14.25" customHeight="1" x14ac:dyDescent="0.15">
      <c r="B2" s="6" t="s">
        <v>0</v>
      </c>
      <c r="C2" s="6"/>
      <c r="D2" s="6"/>
      <c r="E2" s="6"/>
      <c r="F2" s="6"/>
      <c r="G2" s="6"/>
      <c r="H2" s="6"/>
      <c r="J2" s="5"/>
      <c r="K2" s="5"/>
      <c r="O2" s="5">
        <f>Report05_TOTAL</f>
        <v>767127839529.83997</v>
      </c>
    </row>
    <row r="3" spans="1:15" s="1" customFormat="1" ht="14.25" customHeight="1" x14ac:dyDescent="0.15">
      <c r="B3" s="7" t="s">
        <v>1</v>
      </c>
      <c r="C3" s="7"/>
      <c r="D3" s="7"/>
      <c r="E3" s="7"/>
      <c r="F3" s="7"/>
      <c r="G3" s="7"/>
      <c r="H3" s="7"/>
      <c r="J3" s="5"/>
      <c r="K3" s="5"/>
    </row>
    <row r="4" spans="1:15" s="1" customFormat="1" ht="11.25" x14ac:dyDescent="0.15">
      <c r="B4" s="2"/>
      <c r="F4" s="3"/>
      <c r="G4" s="4"/>
      <c r="H4" s="5"/>
      <c r="J4" s="5"/>
      <c r="K4" s="5"/>
    </row>
    <row r="5" spans="1:15" s="1" customFormat="1" ht="115.5" x14ac:dyDescent="0.15">
      <c r="B5" s="8" t="s">
        <v>2</v>
      </c>
      <c r="C5" s="8" t="s">
        <v>3</v>
      </c>
      <c r="D5" s="8" t="s">
        <v>4</v>
      </c>
      <c r="E5" s="8" t="s">
        <v>5</v>
      </c>
      <c r="F5" s="9" t="s">
        <v>6</v>
      </c>
      <c r="G5" s="10" t="s">
        <v>7</v>
      </c>
      <c r="H5" s="10" t="s">
        <v>8</v>
      </c>
      <c r="J5" s="11"/>
      <c r="K5" s="5"/>
    </row>
    <row r="6" spans="1:15" s="12" customFormat="1" ht="33" customHeight="1" x14ac:dyDescent="0.25">
      <c r="B6" s="13" t="s">
        <v>9</v>
      </c>
      <c r="C6" s="14"/>
      <c r="D6" s="14"/>
      <c r="E6" s="14"/>
      <c r="F6" s="15"/>
      <c r="G6" s="16"/>
      <c r="H6" s="17"/>
      <c r="J6" s="18"/>
      <c r="K6" s="18"/>
    </row>
    <row r="7" spans="1:15" s="12" customFormat="1" ht="35.25" customHeight="1" x14ac:dyDescent="0.25">
      <c r="B7" s="19" t="s">
        <v>10</v>
      </c>
      <c r="C7" s="20" t="s">
        <v>11</v>
      </c>
      <c r="D7" s="20" t="s">
        <v>12</v>
      </c>
      <c r="E7" s="20" t="s">
        <v>13</v>
      </c>
      <c r="F7" s="21">
        <v>6810222</v>
      </c>
      <c r="G7" s="22">
        <v>6907267663.5</v>
      </c>
      <c r="H7" s="22">
        <v>0.9</v>
      </c>
      <c r="J7" s="18"/>
      <c r="K7" s="18"/>
    </row>
    <row r="8" spans="1:15" s="12" customFormat="1" ht="35.25" customHeight="1" x14ac:dyDescent="0.25">
      <c r="B8" s="19" t="s">
        <v>14</v>
      </c>
      <c r="C8" s="20" t="s">
        <v>15</v>
      </c>
      <c r="D8" s="20" t="s">
        <v>12</v>
      </c>
      <c r="E8" s="20" t="s">
        <v>13</v>
      </c>
      <c r="F8" s="21">
        <v>3982489</v>
      </c>
      <c r="G8" s="22">
        <v>3959454530.1999998</v>
      </c>
      <c r="H8" s="22">
        <v>0.52</v>
      </c>
      <c r="J8" s="18"/>
      <c r="K8" s="18"/>
    </row>
    <row r="9" spans="1:15" s="23" customFormat="1" ht="35.25" customHeight="1" x14ac:dyDescent="0.25">
      <c r="A9" s="12"/>
      <c r="B9" s="19" t="s">
        <v>16</v>
      </c>
      <c r="C9" s="20" t="s">
        <v>17</v>
      </c>
      <c r="D9" s="20" t="s">
        <v>12</v>
      </c>
      <c r="E9" s="20" t="s">
        <v>13</v>
      </c>
      <c r="F9" s="21">
        <v>9763853</v>
      </c>
      <c r="G9" s="22">
        <v>9506635818.6100006</v>
      </c>
      <c r="H9" s="22">
        <v>1.24</v>
      </c>
      <c r="I9" s="12"/>
      <c r="J9" s="18"/>
      <c r="K9" s="18"/>
      <c r="L9" s="12"/>
      <c r="M9" s="12"/>
      <c r="N9" s="12"/>
      <c r="O9" s="12"/>
    </row>
    <row r="10" spans="1:15" s="12" customFormat="1" ht="35.25" customHeight="1" x14ac:dyDescent="0.25">
      <c r="B10" s="19" t="s">
        <v>18</v>
      </c>
      <c r="C10" s="20" t="s">
        <v>19</v>
      </c>
      <c r="D10" s="20" t="s">
        <v>12</v>
      </c>
      <c r="E10" s="20" t="s">
        <v>13</v>
      </c>
      <c r="F10" s="21">
        <v>13718556</v>
      </c>
      <c r="G10" s="22">
        <v>14641406027.540001</v>
      </c>
      <c r="H10" s="22">
        <v>1.91</v>
      </c>
      <c r="J10" s="18"/>
      <c r="K10" s="18"/>
    </row>
    <row r="11" spans="1:15" s="12" customFormat="1" ht="35.25" customHeight="1" x14ac:dyDescent="0.25">
      <c r="B11" s="19" t="s">
        <v>20</v>
      </c>
      <c r="C11" s="20" t="s">
        <v>21</v>
      </c>
      <c r="D11" s="20" t="s">
        <v>12</v>
      </c>
      <c r="E11" s="20" t="s">
        <v>13</v>
      </c>
      <c r="F11" s="21">
        <v>3049982</v>
      </c>
      <c r="G11" s="22">
        <v>3009406764.3099999</v>
      </c>
      <c r="H11" s="22">
        <v>0.39</v>
      </c>
      <c r="J11" s="18"/>
      <c r="K11" s="18"/>
    </row>
    <row r="12" spans="1:15" s="12" customFormat="1" ht="35.25" customHeight="1" x14ac:dyDescent="0.25">
      <c r="B12" s="19" t="s">
        <v>22</v>
      </c>
      <c r="C12" s="20" t="s">
        <v>23</v>
      </c>
      <c r="D12" s="20" t="s">
        <v>12</v>
      </c>
      <c r="E12" s="20" t="s">
        <v>13</v>
      </c>
      <c r="F12" s="21">
        <v>32752264</v>
      </c>
      <c r="G12" s="22">
        <v>33579012683.73</v>
      </c>
      <c r="H12" s="22">
        <v>4.38</v>
      </c>
      <c r="J12" s="18"/>
      <c r="K12" s="18"/>
    </row>
    <row r="13" spans="1:15" s="12" customFormat="1" ht="35.25" customHeight="1" x14ac:dyDescent="0.25">
      <c r="B13" s="19" t="s">
        <v>24</v>
      </c>
      <c r="C13" s="20" t="s">
        <v>25</v>
      </c>
      <c r="D13" s="20" t="s">
        <v>12</v>
      </c>
      <c r="E13" s="20" t="s">
        <v>13</v>
      </c>
      <c r="F13" s="21">
        <v>1174387</v>
      </c>
      <c r="G13" s="22">
        <v>1144862910.8199999</v>
      </c>
      <c r="H13" s="22">
        <v>0.15</v>
      </c>
      <c r="J13" s="18"/>
      <c r="K13" s="18"/>
    </row>
    <row r="14" spans="1:15" s="12" customFormat="1" ht="35.25" customHeight="1" x14ac:dyDescent="0.25">
      <c r="B14" s="19" t="s">
        <v>26</v>
      </c>
      <c r="C14" s="20" t="s">
        <v>27</v>
      </c>
      <c r="D14" s="20" t="s">
        <v>12</v>
      </c>
      <c r="E14" s="20" t="s">
        <v>13</v>
      </c>
      <c r="F14" s="21">
        <v>15346147</v>
      </c>
      <c r="G14" s="22">
        <v>15514221902.99</v>
      </c>
      <c r="H14" s="22">
        <v>2.02</v>
      </c>
      <c r="J14" s="18"/>
      <c r="K14" s="18"/>
    </row>
    <row r="15" spans="1:15" s="12" customFormat="1" ht="35.25" customHeight="1" x14ac:dyDescent="0.25">
      <c r="B15" s="19" t="s">
        <v>28</v>
      </c>
      <c r="C15" s="20" t="s">
        <v>29</v>
      </c>
      <c r="D15" s="20" t="s">
        <v>12</v>
      </c>
      <c r="E15" s="20" t="s">
        <v>13</v>
      </c>
      <c r="F15" s="21">
        <v>3773785</v>
      </c>
      <c r="G15" s="22">
        <v>3618720228.77</v>
      </c>
      <c r="H15" s="22">
        <v>0.47</v>
      </c>
      <c r="J15" s="18"/>
      <c r="K15" s="18"/>
    </row>
    <row r="16" spans="1:15" s="12" customFormat="1" ht="35.25" customHeight="1" x14ac:dyDescent="0.25">
      <c r="B16" s="19" t="s">
        <v>30</v>
      </c>
      <c r="C16" s="20" t="s">
        <v>31</v>
      </c>
      <c r="D16" s="20" t="s">
        <v>12</v>
      </c>
      <c r="E16" s="20" t="s">
        <v>13</v>
      </c>
      <c r="F16" s="21">
        <v>21799986</v>
      </c>
      <c r="G16" s="22">
        <v>21579142507.799999</v>
      </c>
      <c r="H16" s="22">
        <v>2.81</v>
      </c>
      <c r="J16" s="18"/>
      <c r="K16" s="18"/>
    </row>
    <row r="17" spans="2:11" s="12" customFormat="1" ht="35.25" customHeight="1" x14ac:dyDescent="0.25">
      <c r="B17" s="19" t="s">
        <v>32</v>
      </c>
      <c r="C17" s="20" t="s">
        <v>33</v>
      </c>
      <c r="D17" s="20" t="s">
        <v>12</v>
      </c>
      <c r="E17" s="20" t="s">
        <v>13</v>
      </c>
      <c r="F17" s="21">
        <v>4411631</v>
      </c>
      <c r="G17" s="22">
        <v>4306596834.1999998</v>
      </c>
      <c r="H17" s="22">
        <v>0.56000000000000005</v>
      </c>
      <c r="J17" s="18"/>
      <c r="K17" s="18"/>
    </row>
    <row r="18" spans="2:11" s="12" customFormat="1" ht="35.25" customHeight="1" x14ac:dyDescent="0.25">
      <c r="B18" s="19" t="s">
        <v>34</v>
      </c>
      <c r="C18" s="20" t="s">
        <v>35</v>
      </c>
      <c r="D18" s="20" t="s">
        <v>12</v>
      </c>
      <c r="E18" s="20" t="s">
        <v>13</v>
      </c>
      <c r="F18" s="21">
        <v>3321677</v>
      </c>
      <c r="G18" s="22">
        <v>3330878045.29</v>
      </c>
      <c r="H18" s="22">
        <v>0.43</v>
      </c>
      <c r="J18" s="18"/>
      <c r="K18" s="18"/>
    </row>
    <row r="19" spans="2:11" s="12" customFormat="1" ht="35.25" customHeight="1" x14ac:dyDescent="0.25">
      <c r="B19" s="19" t="s">
        <v>36</v>
      </c>
      <c r="C19" s="20" t="s">
        <v>37</v>
      </c>
      <c r="D19" s="20" t="s">
        <v>12</v>
      </c>
      <c r="E19" s="20" t="s">
        <v>13</v>
      </c>
      <c r="F19" s="21">
        <v>3043225</v>
      </c>
      <c r="G19" s="22">
        <v>2597722011.5700002</v>
      </c>
      <c r="H19" s="22">
        <v>0.34</v>
      </c>
      <c r="J19" s="18"/>
      <c r="K19" s="18"/>
    </row>
    <row r="20" spans="2:11" s="12" customFormat="1" ht="35.25" customHeight="1" x14ac:dyDescent="0.25">
      <c r="B20" s="19" t="s">
        <v>38</v>
      </c>
      <c r="C20" s="20" t="s">
        <v>39</v>
      </c>
      <c r="D20" s="20" t="s">
        <v>12</v>
      </c>
      <c r="E20" s="20" t="s">
        <v>13</v>
      </c>
      <c r="F20" s="21">
        <v>3000812</v>
      </c>
      <c r="G20" s="22">
        <v>2828312866.1999998</v>
      </c>
      <c r="H20" s="22">
        <v>0.37</v>
      </c>
      <c r="J20" s="18"/>
      <c r="K20" s="18"/>
    </row>
    <row r="21" spans="2:11" s="12" customFormat="1" ht="35.25" customHeight="1" x14ac:dyDescent="0.25">
      <c r="B21" s="19" t="s">
        <v>40</v>
      </c>
      <c r="C21" s="20" t="s">
        <v>41</v>
      </c>
      <c r="D21" s="20" t="s">
        <v>12</v>
      </c>
      <c r="E21" s="20" t="s">
        <v>13</v>
      </c>
      <c r="F21" s="21">
        <v>2013264</v>
      </c>
      <c r="G21" s="22">
        <v>2158540485.1500001</v>
      </c>
      <c r="H21" s="22">
        <v>0.28000000000000003</v>
      </c>
      <c r="J21" s="18"/>
      <c r="K21" s="18"/>
    </row>
    <row r="22" spans="2:11" s="12" customFormat="1" ht="35.25" customHeight="1" x14ac:dyDescent="0.25">
      <c r="B22" s="19" t="s">
        <v>42</v>
      </c>
      <c r="C22" s="20" t="s">
        <v>43</v>
      </c>
      <c r="D22" s="20" t="s">
        <v>12</v>
      </c>
      <c r="E22" s="20" t="s">
        <v>13</v>
      </c>
      <c r="F22" s="21">
        <v>1585075</v>
      </c>
      <c r="G22" s="22">
        <v>1349738914.75</v>
      </c>
      <c r="H22" s="22">
        <v>0.18</v>
      </c>
      <c r="J22" s="18"/>
      <c r="K22" s="18"/>
    </row>
    <row r="23" spans="2:11" s="12" customFormat="1" ht="35.25" customHeight="1" x14ac:dyDescent="0.25">
      <c r="B23" s="19" t="s">
        <v>44</v>
      </c>
      <c r="C23" s="20" t="s">
        <v>45</v>
      </c>
      <c r="D23" s="20" t="s">
        <v>12</v>
      </c>
      <c r="E23" s="20" t="s">
        <v>13</v>
      </c>
      <c r="F23" s="21">
        <v>7620337</v>
      </c>
      <c r="G23" s="22">
        <v>6632178631.8999996</v>
      </c>
      <c r="H23" s="22">
        <v>0.86</v>
      </c>
      <c r="J23" s="18"/>
      <c r="K23" s="18"/>
    </row>
    <row r="24" spans="2:11" s="12" customFormat="1" ht="35.25" customHeight="1" x14ac:dyDescent="0.25">
      <c r="B24" s="19" t="s">
        <v>46</v>
      </c>
      <c r="C24" s="20" t="s">
        <v>47</v>
      </c>
      <c r="D24" s="20" t="s">
        <v>12</v>
      </c>
      <c r="E24" s="20" t="s">
        <v>13</v>
      </c>
      <c r="F24" s="21">
        <v>3236758</v>
      </c>
      <c r="G24" s="22">
        <v>2965485312.02</v>
      </c>
      <c r="H24" s="22">
        <v>0.39</v>
      </c>
      <c r="J24" s="18"/>
      <c r="K24" s="18"/>
    </row>
    <row r="25" spans="2:11" s="12" customFormat="1" ht="35.25" customHeight="1" x14ac:dyDescent="0.25">
      <c r="B25" s="19" t="s">
        <v>48</v>
      </c>
      <c r="C25" s="20" t="s">
        <v>49</v>
      </c>
      <c r="D25" s="20" t="s">
        <v>12</v>
      </c>
      <c r="E25" s="20" t="s">
        <v>13</v>
      </c>
      <c r="F25" s="21">
        <v>12440366</v>
      </c>
      <c r="G25" s="22">
        <v>10603242354.68</v>
      </c>
      <c r="H25" s="22">
        <v>1.38</v>
      </c>
      <c r="J25" s="18"/>
      <c r="K25" s="18"/>
    </row>
    <row r="26" spans="2:11" s="12" customFormat="1" ht="35.25" customHeight="1" x14ac:dyDescent="0.25">
      <c r="B26" s="19" t="s">
        <v>50</v>
      </c>
      <c r="C26" s="20" t="s">
        <v>51</v>
      </c>
      <c r="D26" s="20" t="s">
        <v>12</v>
      </c>
      <c r="E26" s="20" t="s">
        <v>13</v>
      </c>
      <c r="F26" s="21">
        <v>15566505</v>
      </c>
      <c r="G26" s="22">
        <v>12646695657.15</v>
      </c>
      <c r="H26" s="22">
        <v>1.65</v>
      </c>
      <c r="J26" s="18"/>
      <c r="K26" s="18"/>
    </row>
    <row r="27" spans="2:11" s="12" customFormat="1" ht="35.25" customHeight="1" x14ac:dyDescent="0.25">
      <c r="B27" s="19" t="s">
        <v>52</v>
      </c>
      <c r="C27" s="20" t="s">
        <v>53</v>
      </c>
      <c r="D27" s="20" t="s">
        <v>12</v>
      </c>
      <c r="E27" s="20" t="s">
        <v>13</v>
      </c>
      <c r="F27" s="21">
        <v>23562549</v>
      </c>
      <c r="G27" s="22">
        <v>20779987638.099998</v>
      </c>
      <c r="H27" s="22">
        <v>2.71</v>
      </c>
      <c r="J27" s="18"/>
      <c r="K27" s="18"/>
    </row>
    <row r="28" spans="2:11" s="12" customFormat="1" ht="35.25" customHeight="1" x14ac:dyDescent="0.25">
      <c r="B28" s="19" t="s">
        <v>54</v>
      </c>
      <c r="C28" s="20" t="s">
        <v>55</v>
      </c>
      <c r="D28" s="20" t="s">
        <v>12</v>
      </c>
      <c r="E28" s="20" t="s">
        <v>13</v>
      </c>
      <c r="F28" s="21">
        <v>5781586</v>
      </c>
      <c r="G28" s="22">
        <v>5365655668.1300001</v>
      </c>
      <c r="H28" s="22">
        <v>0.7</v>
      </c>
      <c r="J28" s="18"/>
      <c r="K28" s="18"/>
    </row>
    <row r="29" spans="2:11" s="12" customFormat="1" ht="35.25" customHeight="1" x14ac:dyDescent="0.25">
      <c r="B29" s="19" t="s">
        <v>56</v>
      </c>
      <c r="C29" s="20" t="s">
        <v>57</v>
      </c>
      <c r="D29" s="20" t="s">
        <v>12</v>
      </c>
      <c r="E29" s="20" t="s">
        <v>13</v>
      </c>
      <c r="F29" s="21">
        <v>10296574</v>
      </c>
      <c r="G29" s="22">
        <v>9110435697.9899998</v>
      </c>
      <c r="H29" s="22">
        <v>1.19</v>
      </c>
      <c r="J29" s="18"/>
      <c r="K29" s="18"/>
    </row>
    <row r="30" spans="2:11" s="12" customFormat="1" ht="35.25" customHeight="1" x14ac:dyDescent="0.25">
      <c r="B30" s="19" t="s">
        <v>58</v>
      </c>
      <c r="C30" s="20" t="s">
        <v>59</v>
      </c>
      <c r="D30" s="20" t="s">
        <v>12</v>
      </c>
      <c r="E30" s="20" t="s">
        <v>13</v>
      </c>
      <c r="F30" s="21">
        <v>20108873</v>
      </c>
      <c r="G30" s="22">
        <v>16021139220.82</v>
      </c>
      <c r="H30" s="22">
        <v>2.09</v>
      </c>
      <c r="J30" s="18"/>
      <c r="K30" s="18"/>
    </row>
    <row r="31" spans="2:11" s="12" customFormat="1" ht="35.25" customHeight="1" x14ac:dyDescent="0.25">
      <c r="B31" s="19" t="s">
        <v>60</v>
      </c>
      <c r="C31" s="20" t="s">
        <v>61</v>
      </c>
      <c r="D31" s="20" t="s">
        <v>12</v>
      </c>
      <c r="E31" s="20" t="s">
        <v>13</v>
      </c>
      <c r="F31" s="21">
        <v>24101730</v>
      </c>
      <c r="G31" s="22">
        <v>23251628285.110001</v>
      </c>
      <c r="H31" s="22">
        <v>3.03</v>
      </c>
      <c r="J31" s="18"/>
      <c r="K31" s="18"/>
    </row>
    <row r="32" spans="2:11" s="12" customFormat="1" ht="35.25" customHeight="1" x14ac:dyDescent="0.25">
      <c r="B32" s="19" t="s">
        <v>62</v>
      </c>
      <c r="C32" s="20" t="s">
        <v>63</v>
      </c>
      <c r="D32" s="20" t="s">
        <v>12</v>
      </c>
      <c r="E32" s="20" t="s">
        <v>13</v>
      </c>
      <c r="F32" s="21">
        <v>9955366</v>
      </c>
      <c r="G32" s="22">
        <v>9520566085.3199997</v>
      </c>
      <c r="H32" s="22">
        <v>1.24</v>
      </c>
      <c r="J32" s="18"/>
      <c r="K32" s="18"/>
    </row>
    <row r="33" spans="1:15" s="12" customFormat="1" ht="35.25" customHeight="1" x14ac:dyDescent="0.25">
      <c r="B33" s="19" t="s">
        <v>64</v>
      </c>
      <c r="C33" s="20" t="s">
        <v>65</v>
      </c>
      <c r="D33" s="20" t="s">
        <v>12</v>
      </c>
      <c r="E33" s="20" t="s">
        <v>13</v>
      </c>
      <c r="F33" s="21">
        <v>566190</v>
      </c>
      <c r="G33" s="22">
        <v>559507196.64999998</v>
      </c>
      <c r="H33" s="22">
        <v>7.0000000000000007E-2</v>
      </c>
      <c r="J33" s="18"/>
      <c r="K33" s="18"/>
    </row>
    <row r="34" spans="1:15" s="12" customFormat="1" ht="35.25" customHeight="1" x14ac:dyDescent="0.25">
      <c r="B34" s="19" t="s">
        <v>66</v>
      </c>
      <c r="C34" s="20" t="s">
        <v>67</v>
      </c>
      <c r="D34" s="20" t="s">
        <v>12</v>
      </c>
      <c r="E34" s="20" t="s">
        <v>13</v>
      </c>
      <c r="F34" s="21">
        <v>2205436</v>
      </c>
      <c r="G34" s="22">
        <v>2264034434.52</v>
      </c>
      <c r="H34" s="22">
        <v>0.3</v>
      </c>
      <c r="J34" s="18"/>
      <c r="K34" s="18"/>
    </row>
    <row r="35" spans="1:15" s="12" customFormat="1" ht="35.25" customHeight="1" x14ac:dyDescent="0.25">
      <c r="B35" s="19" t="s">
        <v>68</v>
      </c>
      <c r="C35" s="20" t="s">
        <v>69</v>
      </c>
      <c r="D35" s="20" t="s">
        <v>12</v>
      </c>
      <c r="E35" s="20" t="s">
        <v>13</v>
      </c>
      <c r="F35" s="21">
        <v>11637605</v>
      </c>
      <c r="G35" s="22">
        <v>11902360513.75</v>
      </c>
      <c r="H35" s="22">
        <v>1.55</v>
      </c>
      <c r="J35" s="18"/>
      <c r="K35" s="18"/>
    </row>
    <row r="36" spans="1:15" s="12" customFormat="1" ht="35.25" customHeight="1" x14ac:dyDescent="0.25">
      <c r="B36" s="19" t="s">
        <v>70</v>
      </c>
      <c r="C36" s="20" t="s">
        <v>71</v>
      </c>
      <c r="D36" s="20" t="s">
        <v>12</v>
      </c>
      <c r="E36" s="20" t="s">
        <v>13</v>
      </c>
      <c r="F36" s="21">
        <v>54705</v>
      </c>
      <c r="G36" s="22">
        <v>56368852.579999998</v>
      </c>
      <c r="H36" s="22">
        <v>0.01</v>
      </c>
      <c r="J36" s="18"/>
      <c r="K36" s="18"/>
    </row>
    <row r="37" spans="1:15" s="12" customFormat="1" ht="35.25" customHeight="1" x14ac:dyDescent="0.25">
      <c r="B37" s="19" t="s">
        <v>72</v>
      </c>
      <c r="C37" s="20" t="s">
        <v>73</v>
      </c>
      <c r="D37" s="20" t="s">
        <v>12</v>
      </c>
      <c r="E37" s="20" t="s">
        <v>13</v>
      </c>
      <c r="F37" s="21">
        <v>2205957</v>
      </c>
      <c r="G37" s="22">
        <v>2250848224.9499998</v>
      </c>
      <c r="H37" s="22">
        <v>0.28999999999999998</v>
      </c>
      <c r="J37" s="18"/>
      <c r="K37" s="18"/>
    </row>
    <row r="38" spans="1:15" s="12" customFormat="1" ht="35.25" customHeight="1" x14ac:dyDescent="0.25">
      <c r="B38" s="19" t="s">
        <v>74</v>
      </c>
      <c r="C38" s="20" t="s">
        <v>75</v>
      </c>
      <c r="D38" s="20" t="s">
        <v>12</v>
      </c>
      <c r="E38" s="20" t="s">
        <v>13</v>
      </c>
      <c r="F38" s="21">
        <v>1452659</v>
      </c>
      <c r="G38" s="22">
        <v>1471838602.04</v>
      </c>
      <c r="H38" s="22">
        <v>0.19</v>
      </c>
      <c r="J38" s="18"/>
      <c r="K38" s="18"/>
    </row>
    <row r="39" spans="1:15" s="12" customFormat="1" ht="35.25" customHeight="1" x14ac:dyDescent="0.25">
      <c r="B39" s="19" t="s">
        <v>76</v>
      </c>
      <c r="C39" s="20" t="s">
        <v>77</v>
      </c>
      <c r="D39" s="20" t="s">
        <v>12</v>
      </c>
      <c r="E39" s="20" t="s">
        <v>13</v>
      </c>
      <c r="F39" s="21">
        <v>1531987</v>
      </c>
      <c r="G39" s="22">
        <v>1522376048.9200001</v>
      </c>
      <c r="H39" s="22">
        <v>0.2</v>
      </c>
      <c r="J39" s="18"/>
      <c r="K39" s="18"/>
    </row>
    <row r="40" spans="1:15" s="12" customFormat="1" ht="35.25" customHeight="1" x14ac:dyDescent="0.25">
      <c r="B40" s="19" t="s">
        <v>78</v>
      </c>
      <c r="C40" s="20" t="s">
        <v>79</v>
      </c>
      <c r="D40" s="20" t="s">
        <v>12</v>
      </c>
      <c r="E40" s="20" t="s">
        <v>13</v>
      </c>
      <c r="F40" s="21">
        <v>442486</v>
      </c>
      <c r="G40" s="22">
        <v>444021939.69999999</v>
      </c>
      <c r="H40" s="22">
        <v>0.06</v>
      </c>
      <c r="J40" s="18"/>
      <c r="K40" s="18"/>
    </row>
    <row r="41" spans="1:15" s="12" customFormat="1" ht="35.25" customHeight="1" x14ac:dyDescent="0.25">
      <c r="B41" s="19" t="s">
        <v>80</v>
      </c>
      <c r="C41" s="20" t="s">
        <v>81</v>
      </c>
      <c r="D41" s="20" t="s">
        <v>12</v>
      </c>
      <c r="E41" s="20" t="s">
        <v>13</v>
      </c>
      <c r="F41" s="21">
        <v>3670119</v>
      </c>
      <c r="G41" s="22">
        <v>3598184667.5999999</v>
      </c>
      <c r="H41" s="22">
        <v>0.47</v>
      </c>
      <c r="J41" s="18"/>
      <c r="K41" s="18"/>
    </row>
    <row r="42" spans="1:15" s="12" customFormat="1" ht="35.25" customHeight="1" x14ac:dyDescent="0.25">
      <c r="B42" s="19" t="s">
        <v>82</v>
      </c>
      <c r="C42" s="20" t="s">
        <v>83</v>
      </c>
      <c r="D42" s="20" t="s">
        <v>12</v>
      </c>
      <c r="E42" s="20" t="s">
        <v>13</v>
      </c>
      <c r="F42" s="21">
        <v>70588949</v>
      </c>
      <c r="G42" s="22">
        <v>94227301336.130005</v>
      </c>
      <c r="H42" s="22">
        <v>12.28</v>
      </c>
      <c r="J42" s="18"/>
      <c r="K42" s="18"/>
    </row>
    <row r="43" spans="1:15" s="12" customFormat="1" ht="35.25" customHeight="1" x14ac:dyDescent="0.25">
      <c r="B43" s="19" t="s">
        <v>84</v>
      </c>
      <c r="C43" s="20" t="s">
        <v>85</v>
      </c>
      <c r="D43" s="20" t="s">
        <v>12</v>
      </c>
      <c r="E43" s="20" t="s">
        <v>13</v>
      </c>
      <c r="F43" s="21">
        <v>24626221</v>
      </c>
      <c r="G43" s="22">
        <v>30113452315.68</v>
      </c>
      <c r="H43" s="22">
        <v>3.93</v>
      </c>
      <c r="J43" s="18"/>
      <c r="K43" s="18"/>
    </row>
    <row r="44" spans="1:15" s="12" customFormat="1" ht="35.25" customHeight="1" x14ac:dyDescent="0.25">
      <c r="B44" s="19" t="s">
        <v>86</v>
      </c>
      <c r="C44" s="20" t="s">
        <v>87</v>
      </c>
      <c r="D44" s="20" t="s">
        <v>12</v>
      </c>
      <c r="E44" s="20" t="s">
        <v>13</v>
      </c>
      <c r="F44" s="21">
        <v>300166</v>
      </c>
      <c r="G44" s="22">
        <v>327597761.19</v>
      </c>
      <c r="H44" s="22">
        <v>0.04</v>
      </c>
      <c r="J44" s="18"/>
      <c r="K44" s="18"/>
    </row>
    <row r="45" spans="1:15" s="12" customFormat="1" ht="35.25" customHeight="1" x14ac:dyDescent="0.25">
      <c r="B45" s="19" t="s">
        <v>88</v>
      </c>
      <c r="C45" s="20" t="s">
        <v>89</v>
      </c>
      <c r="D45" s="20" t="s">
        <v>12</v>
      </c>
      <c r="E45" s="20" t="s">
        <v>13</v>
      </c>
      <c r="F45" s="21">
        <v>508069</v>
      </c>
      <c r="G45" s="22">
        <v>468498198.36000001</v>
      </c>
      <c r="H45" s="22">
        <v>0.06</v>
      </c>
      <c r="J45" s="18"/>
      <c r="K45" s="18"/>
    </row>
    <row r="46" spans="1:15" s="12" customFormat="1" ht="35.25" customHeight="1" x14ac:dyDescent="0.25">
      <c r="B46" s="19" t="s">
        <v>90</v>
      </c>
      <c r="C46" s="24"/>
      <c r="D46" s="24"/>
      <c r="E46" s="24"/>
      <c r="F46" s="25"/>
      <c r="G46" s="22">
        <f>SUM($G$7:$G$45)</f>
        <v>396135324838.72003</v>
      </c>
      <c r="H46" s="22">
        <f>(G46/$O$2) *100</f>
        <v>51.638762723238521</v>
      </c>
      <c r="J46" s="18"/>
      <c r="K46" s="18"/>
    </row>
    <row r="47" spans="1:15" s="12" customFormat="1" ht="35.25" customHeight="1" x14ac:dyDescent="0.25">
      <c r="A47" s="23"/>
      <c r="B47" s="13" t="s">
        <v>91</v>
      </c>
      <c r="C47" s="26"/>
      <c r="D47" s="26"/>
      <c r="E47" s="26"/>
      <c r="F47" s="27"/>
      <c r="G47" s="28"/>
      <c r="H47" s="29"/>
      <c r="I47" s="23"/>
      <c r="J47" s="30"/>
      <c r="K47" s="30"/>
      <c r="L47" s="23"/>
      <c r="M47" s="23"/>
      <c r="N47" s="23"/>
      <c r="O47" s="23"/>
    </row>
    <row r="48" spans="1:15" s="12" customFormat="1" ht="35.25" customHeight="1" x14ac:dyDescent="0.25">
      <c r="B48" s="19" t="s">
        <v>92</v>
      </c>
      <c r="C48" s="20" t="s">
        <v>93</v>
      </c>
      <c r="D48" s="20" t="s">
        <v>94</v>
      </c>
      <c r="E48" s="20" t="s">
        <v>95</v>
      </c>
      <c r="F48" s="21">
        <v>569632</v>
      </c>
      <c r="G48" s="22">
        <v>559002666.88</v>
      </c>
      <c r="H48" s="22">
        <v>7.0000000000000007E-2</v>
      </c>
      <c r="J48" s="18"/>
      <c r="K48" s="18"/>
    </row>
    <row r="49" spans="2:11" s="12" customFormat="1" ht="35.25" customHeight="1" x14ac:dyDescent="0.25">
      <c r="B49" s="19" t="s">
        <v>96</v>
      </c>
      <c r="C49" s="20" t="s">
        <v>97</v>
      </c>
      <c r="D49" s="20" t="s">
        <v>94</v>
      </c>
      <c r="E49" s="20" t="s">
        <v>95</v>
      </c>
      <c r="F49" s="21">
        <v>1297799</v>
      </c>
      <c r="G49" s="22">
        <v>1302345303.04</v>
      </c>
      <c r="H49" s="22">
        <v>0.17</v>
      </c>
      <c r="J49" s="18"/>
      <c r="K49" s="18"/>
    </row>
    <row r="50" spans="2:11" s="12" customFormat="1" ht="35.25" customHeight="1" x14ac:dyDescent="0.25">
      <c r="B50" s="19" t="s">
        <v>98</v>
      </c>
      <c r="C50" s="20" t="s">
        <v>99</v>
      </c>
      <c r="D50" s="20" t="s">
        <v>94</v>
      </c>
      <c r="E50" s="20" t="s">
        <v>95</v>
      </c>
      <c r="F50" s="21">
        <v>2333696</v>
      </c>
      <c r="G50" s="22">
        <v>1962451640.3199999</v>
      </c>
      <c r="H50" s="22">
        <v>0.26</v>
      </c>
      <c r="J50" s="18"/>
      <c r="K50" s="18"/>
    </row>
    <row r="51" spans="2:11" s="12" customFormat="1" ht="35.25" customHeight="1" x14ac:dyDescent="0.25">
      <c r="B51" s="19" t="s">
        <v>100</v>
      </c>
      <c r="C51" s="20" t="s">
        <v>101</v>
      </c>
      <c r="D51" s="20" t="s">
        <v>102</v>
      </c>
      <c r="E51" s="20" t="s">
        <v>103</v>
      </c>
      <c r="F51" s="21">
        <v>707490</v>
      </c>
      <c r="G51" s="22">
        <v>283409596.83999997</v>
      </c>
      <c r="H51" s="22">
        <v>0.04</v>
      </c>
      <c r="J51" s="18"/>
      <c r="K51" s="18"/>
    </row>
    <row r="52" spans="2:11" s="12" customFormat="1" ht="35.25" customHeight="1" x14ac:dyDescent="0.25">
      <c r="B52" s="19" t="s">
        <v>104</v>
      </c>
      <c r="C52" s="20" t="s">
        <v>105</v>
      </c>
      <c r="D52" s="20" t="s">
        <v>106</v>
      </c>
      <c r="E52" s="20" t="s">
        <v>107</v>
      </c>
      <c r="F52" s="21">
        <v>616635</v>
      </c>
      <c r="G52" s="22">
        <v>615005910.71000004</v>
      </c>
      <c r="H52" s="22">
        <v>0.08</v>
      </c>
      <c r="J52" s="18"/>
      <c r="K52" s="18"/>
    </row>
    <row r="53" spans="2:11" s="12" customFormat="1" ht="35.25" customHeight="1" x14ac:dyDescent="0.25">
      <c r="B53" s="19" t="s">
        <v>108</v>
      </c>
      <c r="C53" s="20" t="s">
        <v>109</v>
      </c>
      <c r="D53" s="20" t="s">
        <v>110</v>
      </c>
      <c r="E53" s="20" t="s">
        <v>111</v>
      </c>
      <c r="F53" s="21">
        <v>550000</v>
      </c>
      <c r="G53" s="22">
        <v>222506318.61000001</v>
      </c>
      <c r="H53" s="22">
        <v>0.03</v>
      </c>
      <c r="J53" s="18"/>
      <c r="K53" s="18"/>
    </row>
    <row r="54" spans="2:11" s="12" customFormat="1" ht="35.25" customHeight="1" x14ac:dyDescent="0.25">
      <c r="B54" s="19" t="s">
        <v>112</v>
      </c>
      <c r="C54" s="20" t="s">
        <v>113</v>
      </c>
      <c r="D54" s="20" t="s">
        <v>114</v>
      </c>
      <c r="E54" s="20" t="s">
        <v>115</v>
      </c>
      <c r="F54" s="21">
        <v>500000</v>
      </c>
      <c r="G54" s="22">
        <v>222404188.31</v>
      </c>
      <c r="H54" s="22">
        <v>0.03</v>
      </c>
      <c r="J54" s="18"/>
      <c r="K54" s="18"/>
    </row>
    <row r="55" spans="2:11" s="12" customFormat="1" ht="35.25" customHeight="1" x14ac:dyDescent="0.25">
      <c r="B55" s="19" t="s">
        <v>116</v>
      </c>
      <c r="C55" s="20" t="s">
        <v>117</v>
      </c>
      <c r="D55" s="20" t="s">
        <v>118</v>
      </c>
      <c r="E55" s="20" t="s">
        <v>119</v>
      </c>
      <c r="F55" s="21">
        <v>452500</v>
      </c>
      <c r="G55" s="22">
        <v>277046407.44</v>
      </c>
      <c r="H55" s="22">
        <v>0.04</v>
      </c>
      <c r="J55" s="18"/>
      <c r="K55" s="18"/>
    </row>
    <row r="56" spans="2:11" s="12" customFormat="1" ht="35.25" customHeight="1" x14ac:dyDescent="0.25">
      <c r="B56" s="19" t="s">
        <v>120</v>
      </c>
      <c r="C56" s="20" t="s">
        <v>121</v>
      </c>
      <c r="D56" s="20" t="s">
        <v>122</v>
      </c>
      <c r="E56" s="20" t="s">
        <v>123</v>
      </c>
      <c r="F56" s="21">
        <v>1240864</v>
      </c>
      <c r="G56" s="22">
        <v>1129918349.76</v>
      </c>
      <c r="H56" s="22">
        <v>0.15</v>
      </c>
      <c r="J56" s="18"/>
      <c r="K56" s="18"/>
    </row>
    <row r="57" spans="2:11" s="12" customFormat="1" ht="35.25" customHeight="1" x14ac:dyDescent="0.25">
      <c r="B57" s="19" t="s">
        <v>124</v>
      </c>
      <c r="C57" s="20" t="s">
        <v>125</v>
      </c>
      <c r="D57" s="20" t="s">
        <v>126</v>
      </c>
      <c r="E57" s="20" t="s">
        <v>127</v>
      </c>
      <c r="F57" s="21">
        <v>853020</v>
      </c>
      <c r="G57" s="22">
        <v>648383655.23000002</v>
      </c>
      <c r="H57" s="22">
        <v>0.08</v>
      </c>
      <c r="J57" s="18"/>
      <c r="K57" s="18"/>
    </row>
    <row r="58" spans="2:11" s="12" customFormat="1" ht="35.25" customHeight="1" x14ac:dyDescent="0.25">
      <c r="B58" s="19" t="s">
        <v>128</v>
      </c>
      <c r="C58" s="20" t="s">
        <v>129</v>
      </c>
      <c r="D58" s="20" t="s">
        <v>102</v>
      </c>
      <c r="E58" s="20" t="s">
        <v>103</v>
      </c>
      <c r="F58" s="21">
        <v>933130</v>
      </c>
      <c r="G58" s="22">
        <v>938628407.55999994</v>
      </c>
      <c r="H58" s="22">
        <v>0.12</v>
      </c>
      <c r="J58" s="18"/>
      <c r="K58" s="18"/>
    </row>
    <row r="59" spans="2:11" s="12" customFormat="1" ht="35.25" customHeight="1" x14ac:dyDescent="0.25">
      <c r="B59" s="19" t="s">
        <v>130</v>
      </c>
      <c r="C59" s="20" t="s">
        <v>131</v>
      </c>
      <c r="D59" s="20" t="s">
        <v>102</v>
      </c>
      <c r="E59" s="20" t="s">
        <v>103</v>
      </c>
      <c r="F59" s="21">
        <v>373650</v>
      </c>
      <c r="G59" s="22">
        <v>299721266.43000001</v>
      </c>
      <c r="H59" s="22">
        <v>0.04</v>
      </c>
      <c r="J59" s="18"/>
      <c r="K59" s="18"/>
    </row>
    <row r="60" spans="2:11" s="12" customFormat="1" ht="35.25" customHeight="1" x14ac:dyDescent="0.25">
      <c r="B60" s="19" t="s">
        <v>132</v>
      </c>
      <c r="C60" s="20" t="s">
        <v>133</v>
      </c>
      <c r="D60" s="20" t="s">
        <v>134</v>
      </c>
      <c r="E60" s="20" t="s">
        <v>135</v>
      </c>
      <c r="F60" s="21">
        <v>226950</v>
      </c>
      <c r="G60" s="22">
        <v>209297073.25999999</v>
      </c>
      <c r="H60" s="22">
        <v>0.03</v>
      </c>
      <c r="J60" s="18"/>
      <c r="K60" s="18"/>
    </row>
    <row r="61" spans="2:11" s="12" customFormat="1" ht="35.25" customHeight="1" x14ac:dyDescent="0.25">
      <c r="B61" s="19" t="s">
        <v>136</v>
      </c>
      <c r="C61" s="20" t="s">
        <v>137</v>
      </c>
      <c r="D61" s="20" t="s">
        <v>138</v>
      </c>
      <c r="E61" s="20" t="s">
        <v>139</v>
      </c>
      <c r="F61" s="21">
        <v>1899250</v>
      </c>
      <c r="G61" s="22">
        <v>1902231950.0599999</v>
      </c>
      <c r="H61" s="22">
        <v>0.25</v>
      </c>
      <c r="J61" s="18"/>
      <c r="K61" s="18"/>
    </row>
    <row r="62" spans="2:11" s="12" customFormat="1" ht="35.25" customHeight="1" x14ac:dyDescent="0.25">
      <c r="B62" s="19" t="s">
        <v>140</v>
      </c>
      <c r="C62" s="20" t="s">
        <v>141</v>
      </c>
      <c r="D62" s="20" t="s">
        <v>134</v>
      </c>
      <c r="E62" s="20" t="s">
        <v>135</v>
      </c>
      <c r="F62" s="21">
        <v>1386000</v>
      </c>
      <c r="G62" s="22">
        <v>937096637.39999998</v>
      </c>
      <c r="H62" s="22">
        <v>0.12</v>
      </c>
      <c r="J62" s="18"/>
      <c r="K62" s="18"/>
    </row>
    <row r="63" spans="2:11" s="12" customFormat="1" ht="35.25" customHeight="1" x14ac:dyDescent="0.25">
      <c r="B63" s="19" t="s">
        <v>142</v>
      </c>
      <c r="C63" s="20" t="s">
        <v>143</v>
      </c>
      <c r="D63" s="20" t="s">
        <v>138</v>
      </c>
      <c r="E63" s="20" t="s">
        <v>139</v>
      </c>
      <c r="F63" s="21">
        <v>1496800</v>
      </c>
      <c r="G63" s="22">
        <v>1439218252.78</v>
      </c>
      <c r="H63" s="22">
        <v>0.19</v>
      </c>
      <c r="J63" s="18"/>
      <c r="K63" s="18"/>
    </row>
    <row r="64" spans="2:11" s="12" customFormat="1" ht="35.25" customHeight="1" x14ac:dyDescent="0.25">
      <c r="B64" s="19" t="s">
        <v>144</v>
      </c>
      <c r="C64" s="20" t="s">
        <v>145</v>
      </c>
      <c r="D64" s="20" t="s">
        <v>146</v>
      </c>
      <c r="E64" s="20" t="s">
        <v>147</v>
      </c>
      <c r="F64" s="21">
        <v>478200</v>
      </c>
      <c r="G64" s="22">
        <v>263271754.16</v>
      </c>
      <c r="H64" s="22">
        <v>0.03</v>
      </c>
      <c r="J64" s="18"/>
      <c r="K64" s="18"/>
    </row>
    <row r="65" spans="1:15" s="12" customFormat="1" ht="35.25" customHeight="1" x14ac:dyDescent="0.25">
      <c r="B65" s="19" t="s">
        <v>148</v>
      </c>
      <c r="C65" s="20" t="s">
        <v>149</v>
      </c>
      <c r="D65" s="20" t="s">
        <v>150</v>
      </c>
      <c r="E65" s="20" t="s">
        <v>151</v>
      </c>
      <c r="F65" s="21">
        <v>162002</v>
      </c>
      <c r="G65" s="22">
        <v>163615505.47</v>
      </c>
      <c r="H65" s="22">
        <v>0.02</v>
      </c>
      <c r="J65" s="18"/>
      <c r="K65" s="18"/>
    </row>
    <row r="66" spans="1:15" s="12" customFormat="1" ht="35.25" customHeight="1" x14ac:dyDescent="0.25">
      <c r="B66" s="19" t="s">
        <v>90</v>
      </c>
      <c r="C66" s="24"/>
      <c r="D66" s="24"/>
      <c r="E66" s="24"/>
      <c r="F66" s="25"/>
      <c r="G66" s="22">
        <f>SUM($G$48:$G$65)</f>
        <v>13375554884.259998</v>
      </c>
      <c r="H66" s="22">
        <f>(G66/$O$2) *100</f>
        <v>1.7435887729557116</v>
      </c>
      <c r="J66" s="18"/>
      <c r="K66" s="18"/>
    </row>
    <row r="67" spans="1:15" s="12" customFormat="1" ht="35.25" customHeight="1" x14ac:dyDescent="0.25">
      <c r="B67" s="31" t="s">
        <v>152</v>
      </c>
      <c r="C67" s="24"/>
      <c r="D67" s="24"/>
      <c r="E67" s="24"/>
      <c r="F67" s="25"/>
      <c r="G67" s="22"/>
      <c r="H67" s="32"/>
      <c r="J67" s="18"/>
      <c r="K67" s="18"/>
    </row>
    <row r="68" spans="1:15" s="12" customFormat="1" ht="35.25" customHeight="1" x14ac:dyDescent="0.25">
      <c r="B68" s="19" t="s">
        <v>90</v>
      </c>
      <c r="C68" s="24"/>
      <c r="D68" s="24"/>
      <c r="E68" s="24"/>
      <c r="F68" s="25"/>
      <c r="G68" s="22"/>
      <c r="H68" s="22">
        <f>(G68/$O$2) *100</f>
        <v>0</v>
      </c>
      <c r="J68" s="18"/>
      <c r="K68" s="18"/>
    </row>
    <row r="69" spans="1:15" s="23" customFormat="1" ht="35.25" customHeight="1" x14ac:dyDescent="0.25">
      <c r="A69" s="12"/>
      <c r="B69" s="13" t="s">
        <v>153</v>
      </c>
      <c r="C69" s="24"/>
      <c r="D69" s="24"/>
      <c r="E69" s="24"/>
      <c r="F69" s="25"/>
      <c r="G69" s="22"/>
      <c r="H69" s="32"/>
      <c r="I69" s="12"/>
      <c r="J69" s="18"/>
      <c r="K69" s="18"/>
      <c r="L69" s="12"/>
      <c r="M69" s="12"/>
      <c r="N69" s="12"/>
      <c r="O69" s="12"/>
    </row>
    <row r="70" spans="1:15" ht="35.25" customHeight="1" x14ac:dyDescent="0.2">
      <c r="A70" s="12"/>
      <c r="B70" s="19" t="s">
        <v>154</v>
      </c>
      <c r="C70" s="20" t="s">
        <v>155</v>
      </c>
      <c r="D70" s="20" t="s">
        <v>156</v>
      </c>
      <c r="E70" s="20" t="s">
        <v>157</v>
      </c>
      <c r="F70" s="21">
        <v>3500000</v>
      </c>
      <c r="G70" s="22">
        <v>3559255000</v>
      </c>
      <c r="H70" s="22">
        <v>0.46</v>
      </c>
      <c r="I70" s="12"/>
      <c r="J70" s="18"/>
      <c r="K70" s="18"/>
      <c r="L70" s="12"/>
      <c r="M70" s="12"/>
      <c r="N70" s="12"/>
      <c r="O70" s="12"/>
    </row>
    <row r="71" spans="1:15" ht="35.25" customHeight="1" x14ac:dyDescent="0.2">
      <c r="A71" s="12"/>
      <c r="B71" s="19" t="s">
        <v>158</v>
      </c>
      <c r="C71" s="20" t="s">
        <v>159</v>
      </c>
      <c r="D71" s="20" t="s">
        <v>160</v>
      </c>
      <c r="E71" s="20" t="s">
        <v>161</v>
      </c>
      <c r="F71" s="21">
        <v>970000</v>
      </c>
      <c r="G71" s="22">
        <v>990777400</v>
      </c>
      <c r="H71" s="22">
        <v>0.13</v>
      </c>
      <c r="I71" s="12"/>
      <c r="J71" s="18"/>
      <c r="K71" s="18"/>
      <c r="L71" s="12"/>
      <c r="M71" s="12"/>
      <c r="N71" s="12"/>
      <c r="O71" s="12"/>
    </row>
    <row r="72" spans="1:15" ht="35.25" customHeight="1" x14ac:dyDescent="0.2">
      <c r="A72" s="12"/>
      <c r="B72" s="19" t="s">
        <v>162</v>
      </c>
      <c r="C72" s="20" t="s">
        <v>163</v>
      </c>
      <c r="D72" s="20" t="s">
        <v>164</v>
      </c>
      <c r="E72" s="20" t="s">
        <v>165</v>
      </c>
      <c r="F72" s="21">
        <v>2600000</v>
      </c>
      <c r="G72" s="22">
        <v>2628985580</v>
      </c>
      <c r="H72" s="22">
        <v>0.34</v>
      </c>
      <c r="I72" s="12"/>
      <c r="J72" s="18"/>
      <c r="K72" s="18"/>
      <c r="L72" s="12"/>
      <c r="M72" s="12"/>
      <c r="N72" s="12"/>
      <c r="O72" s="12"/>
    </row>
    <row r="73" spans="1:15" ht="35.25" customHeight="1" x14ac:dyDescent="0.2">
      <c r="A73" s="12"/>
      <c r="B73" s="19" t="s">
        <v>166</v>
      </c>
      <c r="C73" s="20" t="s">
        <v>167</v>
      </c>
      <c r="D73" s="20" t="s">
        <v>168</v>
      </c>
      <c r="E73" s="20" t="s">
        <v>169</v>
      </c>
      <c r="F73" s="21">
        <v>420090</v>
      </c>
      <c r="G73" s="22">
        <v>409102378.00999999</v>
      </c>
      <c r="H73" s="22">
        <v>0.05</v>
      </c>
      <c r="I73" s="12"/>
      <c r="J73" s="18"/>
      <c r="K73" s="18"/>
      <c r="L73" s="12"/>
      <c r="M73" s="12"/>
      <c r="N73" s="12"/>
      <c r="O73" s="12"/>
    </row>
    <row r="74" spans="1:15" ht="35.25" customHeight="1" x14ac:dyDescent="0.2">
      <c r="A74" s="12"/>
      <c r="B74" s="19" t="s">
        <v>170</v>
      </c>
      <c r="C74" s="20" t="s">
        <v>171</v>
      </c>
      <c r="D74" s="20" t="s">
        <v>156</v>
      </c>
      <c r="E74" s="20" t="s">
        <v>157</v>
      </c>
      <c r="F74" s="21">
        <v>400000</v>
      </c>
      <c r="G74" s="22">
        <v>413689181.88999999</v>
      </c>
      <c r="H74" s="22">
        <v>0.05</v>
      </c>
      <c r="I74" s="12"/>
      <c r="J74" s="18"/>
      <c r="K74" s="18"/>
      <c r="L74" s="12"/>
      <c r="M74" s="12"/>
      <c r="N74" s="12"/>
      <c r="O74" s="12"/>
    </row>
    <row r="75" spans="1:15" ht="35.25" customHeight="1" x14ac:dyDescent="0.2">
      <c r="A75" s="12"/>
      <c r="B75" s="19" t="s">
        <v>172</v>
      </c>
      <c r="C75" s="20" t="s">
        <v>173</v>
      </c>
      <c r="D75" s="20" t="s">
        <v>168</v>
      </c>
      <c r="E75" s="20" t="s">
        <v>169</v>
      </c>
      <c r="F75" s="21">
        <v>395730</v>
      </c>
      <c r="G75" s="22">
        <v>391213153.61000001</v>
      </c>
      <c r="H75" s="22">
        <v>0.05</v>
      </c>
      <c r="I75" s="12"/>
      <c r="J75" s="18"/>
      <c r="K75" s="18"/>
      <c r="L75" s="12"/>
      <c r="M75" s="12"/>
      <c r="N75" s="12"/>
      <c r="O75" s="12"/>
    </row>
    <row r="76" spans="1:15" ht="35.25" customHeight="1" x14ac:dyDescent="0.2">
      <c r="A76" s="12"/>
      <c r="B76" s="19" t="s">
        <v>174</v>
      </c>
      <c r="C76" s="20" t="s">
        <v>175</v>
      </c>
      <c r="D76" s="20" t="s">
        <v>156</v>
      </c>
      <c r="E76" s="20" t="s">
        <v>157</v>
      </c>
      <c r="F76" s="21">
        <v>450600</v>
      </c>
      <c r="G76" s="22">
        <v>446731801.76999998</v>
      </c>
      <c r="H76" s="22">
        <v>0.06</v>
      </c>
      <c r="I76" s="12"/>
      <c r="J76" s="18"/>
      <c r="K76" s="18"/>
      <c r="L76" s="12"/>
      <c r="M76" s="12"/>
      <c r="N76" s="12"/>
      <c r="O76" s="12"/>
    </row>
    <row r="77" spans="1:15" ht="35.25" customHeight="1" x14ac:dyDescent="0.2">
      <c r="A77" s="12"/>
      <c r="B77" s="19" t="s">
        <v>176</v>
      </c>
      <c r="C77" s="20" t="s">
        <v>177</v>
      </c>
      <c r="D77" s="20" t="s">
        <v>156</v>
      </c>
      <c r="E77" s="20" t="s">
        <v>157</v>
      </c>
      <c r="F77" s="21">
        <v>15000000</v>
      </c>
      <c r="G77" s="22">
        <v>15650384937.99</v>
      </c>
      <c r="H77" s="22">
        <v>2.04</v>
      </c>
      <c r="I77" s="12"/>
      <c r="J77" s="18"/>
      <c r="K77" s="18"/>
      <c r="L77" s="12"/>
      <c r="M77" s="12"/>
      <c r="N77" s="12"/>
      <c r="O77" s="12"/>
    </row>
    <row r="78" spans="1:15" ht="35.25" customHeight="1" x14ac:dyDescent="0.2">
      <c r="A78" s="12"/>
      <c r="B78" s="19" t="s">
        <v>178</v>
      </c>
      <c r="C78" s="20" t="s">
        <v>179</v>
      </c>
      <c r="D78" s="20" t="s">
        <v>180</v>
      </c>
      <c r="E78" s="20" t="s">
        <v>181</v>
      </c>
      <c r="F78" s="21">
        <v>572000</v>
      </c>
      <c r="G78" s="22">
        <v>265989781.19999999</v>
      </c>
      <c r="H78" s="22">
        <v>0.03</v>
      </c>
      <c r="I78" s="12"/>
      <c r="J78" s="18"/>
      <c r="K78" s="18"/>
      <c r="L78" s="12"/>
      <c r="M78" s="12"/>
      <c r="N78" s="12"/>
      <c r="O78" s="12"/>
    </row>
    <row r="79" spans="1:15" ht="35.25" customHeight="1" x14ac:dyDescent="0.2">
      <c r="A79" s="12"/>
      <c r="B79" s="19" t="s">
        <v>182</v>
      </c>
      <c r="C79" s="20" t="s">
        <v>183</v>
      </c>
      <c r="D79" s="20" t="s">
        <v>184</v>
      </c>
      <c r="E79" s="20" t="s">
        <v>185</v>
      </c>
      <c r="F79" s="21">
        <v>9700000</v>
      </c>
      <c r="G79" s="22">
        <v>10123706879.290001</v>
      </c>
      <c r="H79" s="22">
        <v>1.32</v>
      </c>
      <c r="I79" s="12"/>
      <c r="J79" s="18"/>
      <c r="K79" s="18"/>
      <c r="L79" s="12"/>
      <c r="M79" s="12"/>
      <c r="N79" s="12"/>
      <c r="O79" s="12"/>
    </row>
    <row r="80" spans="1:15" ht="35.25" customHeight="1" x14ac:dyDescent="0.2">
      <c r="A80" s="12"/>
      <c r="B80" s="19" t="s">
        <v>186</v>
      </c>
      <c r="C80" s="20" t="s">
        <v>187</v>
      </c>
      <c r="D80" s="20" t="s">
        <v>188</v>
      </c>
      <c r="E80" s="20" t="s">
        <v>189</v>
      </c>
      <c r="F80" s="21">
        <v>9998</v>
      </c>
      <c r="G80" s="22">
        <v>9779364.7400000002</v>
      </c>
      <c r="H80" s="22">
        <v>0</v>
      </c>
      <c r="I80" s="12"/>
      <c r="J80" s="18"/>
      <c r="K80" s="18"/>
      <c r="L80" s="12"/>
      <c r="M80" s="12"/>
      <c r="N80" s="12"/>
      <c r="O80" s="12"/>
    </row>
    <row r="81" spans="1:15" ht="35.25" customHeight="1" x14ac:dyDescent="0.2">
      <c r="A81" s="12"/>
      <c r="B81" s="19" t="s">
        <v>190</v>
      </c>
      <c r="C81" s="20" t="s">
        <v>191</v>
      </c>
      <c r="D81" s="20" t="s">
        <v>188</v>
      </c>
      <c r="E81" s="20" t="s">
        <v>189</v>
      </c>
      <c r="F81" s="21">
        <v>102</v>
      </c>
      <c r="G81" s="22">
        <v>90081.67</v>
      </c>
      <c r="H81" s="22">
        <v>0</v>
      </c>
      <c r="I81" s="12"/>
      <c r="J81" s="18"/>
      <c r="K81" s="18"/>
      <c r="L81" s="12"/>
      <c r="M81" s="12"/>
      <c r="N81" s="12"/>
      <c r="O81" s="12"/>
    </row>
    <row r="82" spans="1:15" ht="35.25" customHeight="1" x14ac:dyDescent="0.2">
      <c r="A82" s="12"/>
      <c r="B82" s="19" t="s">
        <v>192</v>
      </c>
      <c r="C82" s="20" t="s">
        <v>193</v>
      </c>
      <c r="D82" s="20" t="s">
        <v>194</v>
      </c>
      <c r="E82" s="20" t="s">
        <v>195</v>
      </c>
      <c r="F82" s="21">
        <v>2875000</v>
      </c>
      <c r="G82" s="22">
        <v>2889231250</v>
      </c>
      <c r="H82" s="22">
        <v>0.38</v>
      </c>
      <c r="I82" s="12"/>
      <c r="J82" s="18"/>
      <c r="K82" s="18"/>
      <c r="L82" s="12"/>
      <c r="M82" s="12"/>
      <c r="N82" s="12"/>
      <c r="O82" s="12"/>
    </row>
    <row r="83" spans="1:15" ht="35.25" customHeight="1" x14ac:dyDescent="0.2">
      <c r="A83" s="12"/>
      <c r="B83" s="19" t="s">
        <v>196</v>
      </c>
      <c r="C83" s="20" t="s">
        <v>197</v>
      </c>
      <c r="D83" s="20" t="s">
        <v>198</v>
      </c>
      <c r="E83" s="20" t="s">
        <v>199</v>
      </c>
      <c r="F83" s="21">
        <v>445400</v>
      </c>
      <c r="G83" s="22">
        <v>450749254</v>
      </c>
      <c r="H83" s="22">
        <v>0.06</v>
      </c>
      <c r="I83" s="12"/>
      <c r="J83" s="18"/>
      <c r="K83" s="18"/>
      <c r="L83" s="12"/>
      <c r="M83" s="12"/>
      <c r="N83" s="12"/>
      <c r="O83" s="12"/>
    </row>
    <row r="84" spans="1:15" ht="35.25" customHeight="1" x14ac:dyDescent="0.2">
      <c r="A84" s="12"/>
      <c r="B84" s="19" t="s">
        <v>200</v>
      </c>
      <c r="C84" s="20" t="s">
        <v>201</v>
      </c>
      <c r="D84" s="20" t="s">
        <v>202</v>
      </c>
      <c r="E84" s="20" t="s">
        <v>203</v>
      </c>
      <c r="F84" s="21">
        <v>8996</v>
      </c>
      <c r="G84" s="22">
        <v>8846857.1199999992</v>
      </c>
      <c r="H84" s="22">
        <v>0</v>
      </c>
      <c r="I84" s="12"/>
      <c r="J84" s="18"/>
      <c r="K84" s="18"/>
      <c r="L84" s="12"/>
      <c r="M84" s="12"/>
      <c r="N84" s="12"/>
      <c r="O84" s="12"/>
    </row>
    <row r="85" spans="1:15" ht="35.25" customHeight="1" x14ac:dyDescent="0.2">
      <c r="A85" s="12"/>
      <c r="B85" s="19" t="s">
        <v>204</v>
      </c>
      <c r="C85" s="20" t="s">
        <v>205</v>
      </c>
      <c r="D85" s="20" t="s">
        <v>160</v>
      </c>
      <c r="E85" s="20" t="s">
        <v>161</v>
      </c>
      <c r="F85" s="21">
        <v>2548242</v>
      </c>
      <c r="G85" s="22">
        <v>2437622814.7800002</v>
      </c>
      <c r="H85" s="22">
        <v>0.32</v>
      </c>
      <c r="I85" s="12"/>
      <c r="J85" s="18"/>
      <c r="K85" s="18"/>
      <c r="L85" s="12"/>
      <c r="M85" s="12"/>
      <c r="N85" s="12"/>
      <c r="O85" s="12"/>
    </row>
    <row r="86" spans="1:15" ht="35.25" customHeight="1" x14ac:dyDescent="0.2">
      <c r="A86" s="12"/>
      <c r="B86" s="19" t="s">
        <v>206</v>
      </c>
      <c r="C86" s="20" t="s">
        <v>207</v>
      </c>
      <c r="D86" s="20" t="s">
        <v>208</v>
      </c>
      <c r="E86" s="20" t="s">
        <v>209</v>
      </c>
      <c r="F86" s="21">
        <v>649732</v>
      </c>
      <c r="G86" s="22">
        <v>626627530.08000004</v>
      </c>
      <c r="H86" s="22">
        <v>0.08</v>
      </c>
      <c r="I86" s="12"/>
      <c r="J86" s="18"/>
      <c r="K86" s="18"/>
      <c r="L86" s="12"/>
      <c r="M86" s="12"/>
      <c r="N86" s="12"/>
      <c r="O86" s="12"/>
    </row>
    <row r="87" spans="1:15" ht="35.25" customHeight="1" x14ac:dyDescent="0.2">
      <c r="A87" s="12"/>
      <c r="B87" s="19" t="s">
        <v>210</v>
      </c>
      <c r="C87" s="20" t="s">
        <v>211</v>
      </c>
      <c r="D87" s="20" t="s">
        <v>212</v>
      </c>
      <c r="E87" s="20" t="s">
        <v>213</v>
      </c>
      <c r="F87" s="21">
        <v>3450000</v>
      </c>
      <c r="G87" s="22">
        <v>3479919668.1900001</v>
      </c>
      <c r="H87" s="22">
        <v>0.45</v>
      </c>
      <c r="I87" s="12"/>
      <c r="J87" s="18"/>
      <c r="K87" s="18"/>
      <c r="L87" s="12"/>
      <c r="M87" s="12"/>
      <c r="N87" s="12"/>
      <c r="O87" s="12"/>
    </row>
    <row r="88" spans="1:15" ht="35.25" customHeight="1" x14ac:dyDescent="0.2">
      <c r="A88" s="12"/>
      <c r="B88" s="19" t="s">
        <v>214</v>
      </c>
      <c r="C88" s="20" t="s">
        <v>215</v>
      </c>
      <c r="D88" s="20" t="s">
        <v>156</v>
      </c>
      <c r="E88" s="20" t="s">
        <v>157</v>
      </c>
      <c r="F88" s="21">
        <v>362769</v>
      </c>
      <c r="G88" s="22">
        <v>347734147.63</v>
      </c>
      <c r="H88" s="22">
        <v>0.05</v>
      </c>
      <c r="I88" s="12"/>
      <c r="J88" s="18"/>
      <c r="K88" s="18"/>
      <c r="L88" s="12"/>
      <c r="M88" s="12"/>
      <c r="N88" s="12"/>
      <c r="O88" s="12"/>
    </row>
    <row r="89" spans="1:15" ht="35.25" customHeight="1" x14ac:dyDescent="0.2">
      <c r="A89" s="12"/>
      <c r="B89" s="19" t="s">
        <v>216</v>
      </c>
      <c r="C89" s="20" t="s">
        <v>217</v>
      </c>
      <c r="D89" s="20" t="s">
        <v>218</v>
      </c>
      <c r="E89" s="20" t="s">
        <v>219</v>
      </c>
      <c r="F89" s="21">
        <v>15000000</v>
      </c>
      <c r="G89" s="22">
        <v>15407824034.200001</v>
      </c>
      <c r="H89" s="22">
        <v>2.0099999999999998</v>
      </c>
      <c r="I89" s="12"/>
      <c r="J89" s="18"/>
      <c r="K89" s="18"/>
      <c r="L89" s="12"/>
      <c r="M89" s="12"/>
      <c r="N89" s="12"/>
      <c r="O89" s="12"/>
    </row>
    <row r="90" spans="1:15" ht="35.25" customHeight="1" x14ac:dyDescent="0.2">
      <c r="A90" s="12"/>
      <c r="B90" s="19" t="s">
        <v>220</v>
      </c>
      <c r="C90" s="20" t="s">
        <v>221</v>
      </c>
      <c r="D90" s="20" t="s">
        <v>222</v>
      </c>
      <c r="E90" s="20" t="s">
        <v>223</v>
      </c>
      <c r="F90" s="21">
        <v>1888054</v>
      </c>
      <c r="G90" s="22">
        <v>1771485546.04</v>
      </c>
      <c r="H90" s="22">
        <v>0.23</v>
      </c>
      <c r="I90" s="12"/>
      <c r="J90" s="18"/>
      <c r="K90" s="18"/>
      <c r="L90" s="12"/>
      <c r="M90" s="12"/>
      <c r="N90" s="12"/>
      <c r="O90" s="12"/>
    </row>
    <row r="91" spans="1:15" ht="35.25" customHeight="1" x14ac:dyDescent="0.2">
      <c r="A91" s="12"/>
      <c r="B91" s="19" t="s">
        <v>224</v>
      </c>
      <c r="C91" s="20" t="s">
        <v>225</v>
      </c>
      <c r="D91" s="20" t="s">
        <v>198</v>
      </c>
      <c r="E91" s="20" t="s">
        <v>199</v>
      </c>
      <c r="F91" s="21">
        <v>50</v>
      </c>
      <c r="G91" s="22">
        <v>45064.52</v>
      </c>
      <c r="H91" s="22">
        <v>0</v>
      </c>
      <c r="I91" s="12"/>
      <c r="J91" s="18"/>
      <c r="K91" s="18"/>
      <c r="L91" s="12"/>
      <c r="M91" s="12"/>
      <c r="N91" s="12"/>
      <c r="O91" s="12"/>
    </row>
    <row r="92" spans="1:15" ht="35.25" customHeight="1" x14ac:dyDescent="0.2">
      <c r="A92" s="12"/>
      <c r="B92" s="19" t="s">
        <v>226</v>
      </c>
      <c r="C92" s="20" t="s">
        <v>227</v>
      </c>
      <c r="D92" s="20" t="s">
        <v>202</v>
      </c>
      <c r="E92" s="20" t="s">
        <v>203</v>
      </c>
      <c r="F92" s="21">
        <v>2370351</v>
      </c>
      <c r="G92" s="22">
        <v>2265558019.3299999</v>
      </c>
      <c r="H92" s="22">
        <v>0.3</v>
      </c>
      <c r="I92" s="12"/>
      <c r="J92" s="18"/>
      <c r="K92" s="18"/>
      <c r="L92" s="12"/>
      <c r="M92" s="12"/>
      <c r="N92" s="12"/>
      <c r="O92" s="12"/>
    </row>
    <row r="93" spans="1:15" ht="35.25" customHeight="1" x14ac:dyDescent="0.2">
      <c r="A93" s="12"/>
      <c r="B93" s="19" t="s">
        <v>228</v>
      </c>
      <c r="C93" s="20" t="s">
        <v>229</v>
      </c>
      <c r="D93" s="20" t="s">
        <v>160</v>
      </c>
      <c r="E93" s="20" t="s">
        <v>161</v>
      </c>
      <c r="F93" s="21">
        <v>2218171</v>
      </c>
      <c r="G93" s="22">
        <v>2113672964.1900001</v>
      </c>
      <c r="H93" s="22">
        <v>0.28000000000000003</v>
      </c>
      <c r="I93" s="12"/>
      <c r="J93" s="18"/>
      <c r="K93" s="18"/>
      <c r="L93" s="12"/>
      <c r="M93" s="12"/>
      <c r="N93" s="12"/>
      <c r="O93" s="12"/>
    </row>
    <row r="94" spans="1:15" ht="35.25" customHeight="1" x14ac:dyDescent="0.2">
      <c r="A94" s="12"/>
      <c r="B94" s="19" t="s">
        <v>230</v>
      </c>
      <c r="C94" s="20" t="s">
        <v>231</v>
      </c>
      <c r="D94" s="20" t="s">
        <v>160</v>
      </c>
      <c r="E94" s="20" t="s">
        <v>161</v>
      </c>
      <c r="F94" s="21">
        <v>1500000</v>
      </c>
      <c r="G94" s="22">
        <v>1544716192.9000001</v>
      </c>
      <c r="H94" s="22">
        <v>0.2</v>
      </c>
      <c r="I94" s="12"/>
      <c r="J94" s="18"/>
      <c r="K94" s="18"/>
      <c r="L94" s="12"/>
      <c r="M94" s="12"/>
      <c r="N94" s="12"/>
      <c r="O94" s="12"/>
    </row>
    <row r="95" spans="1:15" ht="35.25" customHeight="1" x14ac:dyDescent="0.2">
      <c r="A95" s="12"/>
      <c r="B95" s="19" t="s">
        <v>232</v>
      </c>
      <c r="C95" s="20" t="s">
        <v>233</v>
      </c>
      <c r="D95" s="20" t="s">
        <v>234</v>
      </c>
      <c r="E95" s="20" t="s">
        <v>235</v>
      </c>
      <c r="F95" s="21">
        <v>292975</v>
      </c>
      <c r="G95" s="22">
        <v>268605442.04000002</v>
      </c>
      <c r="H95" s="22">
        <v>0.04</v>
      </c>
      <c r="I95" s="12"/>
      <c r="J95" s="18"/>
      <c r="K95" s="18"/>
      <c r="L95" s="12"/>
      <c r="M95" s="12"/>
      <c r="N95" s="12"/>
      <c r="O95" s="12"/>
    </row>
    <row r="96" spans="1:15" ht="35.25" customHeight="1" x14ac:dyDescent="0.2">
      <c r="A96" s="12"/>
      <c r="B96" s="19" t="s">
        <v>236</v>
      </c>
      <c r="C96" s="20" t="s">
        <v>237</v>
      </c>
      <c r="D96" s="20" t="s">
        <v>238</v>
      </c>
      <c r="E96" s="20" t="s">
        <v>239</v>
      </c>
      <c r="F96" s="21">
        <v>2890983</v>
      </c>
      <c r="G96" s="22">
        <v>2772076869.21</v>
      </c>
      <c r="H96" s="22">
        <v>0.36</v>
      </c>
      <c r="I96" s="12"/>
      <c r="J96" s="18"/>
      <c r="K96" s="18"/>
      <c r="L96" s="12"/>
      <c r="M96" s="12"/>
      <c r="N96" s="12"/>
      <c r="O96" s="12"/>
    </row>
    <row r="97" spans="1:15" ht="35.25" customHeight="1" x14ac:dyDescent="0.2">
      <c r="A97" s="12"/>
      <c r="B97" s="19" t="s">
        <v>240</v>
      </c>
      <c r="C97" s="20" t="s">
        <v>241</v>
      </c>
      <c r="D97" s="20" t="s">
        <v>212</v>
      </c>
      <c r="E97" s="20" t="s">
        <v>213</v>
      </c>
      <c r="F97" s="21">
        <v>2039399</v>
      </c>
      <c r="G97" s="22">
        <v>2011042176.5999999</v>
      </c>
      <c r="H97" s="22">
        <v>0.26</v>
      </c>
      <c r="I97" s="12"/>
      <c r="J97" s="18"/>
      <c r="K97" s="18"/>
      <c r="L97" s="12"/>
      <c r="M97" s="12"/>
      <c r="N97" s="12"/>
      <c r="O97" s="12"/>
    </row>
    <row r="98" spans="1:15" ht="35.25" customHeight="1" x14ac:dyDescent="0.2">
      <c r="A98" s="12"/>
      <c r="B98" s="19" t="s">
        <v>242</v>
      </c>
      <c r="C98" s="20" t="s">
        <v>243</v>
      </c>
      <c r="D98" s="20" t="s">
        <v>164</v>
      </c>
      <c r="E98" s="20" t="s">
        <v>165</v>
      </c>
      <c r="F98" s="21">
        <v>4800000</v>
      </c>
      <c r="G98" s="22">
        <v>4773999418.29</v>
      </c>
      <c r="H98" s="22">
        <v>0.62</v>
      </c>
      <c r="I98" s="12"/>
      <c r="J98" s="18"/>
      <c r="K98" s="18"/>
      <c r="L98" s="12"/>
      <c r="M98" s="12"/>
      <c r="N98" s="12"/>
      <c r="O98" s="12"/>
    </row>
    <row r="99" spans="1:15" ht="35.25" customHeight="1" x14ac:dyDescent="0.2">
      <c r="A99" s="12"/>
      <c r="B99" s="19" t="s">
        <v>244</v>
      </c>
      <c r="C99" s="20" t="s">
        <v>245</v>
      </c>
      <c r="D99" s="20" t="s">
        <v>246</v>
      </c>
      <c r="E99" s="20" t="s">
        <v>247</v>
      </c>
      <c r="F99" s="21">
        <v>3288784</v>
      </c>
      <c r="G99" s="22">
        <v>3100303788.96</v>
      </c>
      <c r="H99" s="22">
        <v>0.4</v>
      </c>
      <c r="I99" s="12"/>
      <c r="J99" s="18"/>
      <c r="K99" s="18"/>
      <c r="L99" s="12"/>
      <c r="M99" s="12"/>
      <c r="N99" s="12"/>
      <c r="O99" s="12"/>
    </row>
    <row r="100" spans="1:15" ht="35.25" customHeight="1" x14ac:dyDescent="0.2">
      <c r="A100" s="12"/>
      <c r="B100" s="19" t="s">
        <v>248</v>
      </c>
      <c r="C100" s="20" t="s">
        <v>249</v>
      </c>
      <c r="D100" s="20" t="s">
        <v>156</v>
      </c>
      <c r="E100" s="20" t="s">
        <v>157</v>
      </c>
      <c r="F100" s="21">
        <v>776634</v>
      </c>
      <c r="G100" s="22">
        <v>714605912.17999995</v>
      </c>
      <c r="H100" s="22">
        <v>0.09</v>
      </c>
      <c r="I100" s="12"/>
      <c r="J100" s="18"/>
      <c r="K100" s="18"/>
      <c r="L100" s="12"/>
      <c r="M100" s="12"/>
      <c r="N100" s="12"/>
      <c r="O100" s="12"/>
    </row>
    <row r="101" spans="1:15" ht="35.25" customHeight="1" x14ac:dyDescent="0.2">
      <c r="A101" s="12"/>
      <c r="B101" s="19" t="s">
        <v>250</v>
      </c>
      <c r="C101" s="20" t="s">
        <v>251</v>
      </c>
      <c r="D101" s="20" t="s">
        <v>184</v>
      </c>
      <c r="E101" s="20" t="s">
        <v>185</v>
      </c>
      <c r="F101" s="21">
        <v>5000000</v>
      </c>
      <c r="G101" s="22">
        <v>5165020936.0299997</v>
      </c>
      <c r="H101" s="22">
        <v>0.67</v>
      </c>
      <c r="I101" s="12"/>
      <c r="J101" s="18"/>
      <c r="K101" s="18"/>
      <c r="L101" s="12"/>
      <c r="M101" s="12"/>
      <c r="N101" s="12"/>
      <c r="O101" s="12"/>
    </row>
    <row r="102" spans="1:15" ht="35.25" customHeight="1" x14ac:dyDescent="0.2">
      <c r="A102" s="12"/>
      <c r="B102" s="19" t="s">
        <v>252</v>
      </c>
      <c r="C102" s="20" t="s">
        <v>253</v>
      </c>
      <c r="D102" s="20" t="s">
        <v>254</v>
      </c>
      <c r="E102" s="20" t="s">
        <v>255</v>
      </c>
      <c r="F102" s="21">
        <v>1668849</v>
      </c>
      <c r="G102" s="22">
        <v>1618783530</v>
      </c>
      <c r="H102" s="22">
        <v>0.21</v>
      </c>
      <c r="I102" s="12"/>
      <c r="J102" s="18"/>
      <c r="K102" s="18"/>
      <c r="L102" s="12"/>
      <c r="M102" s="12"/>
      <c r="N102" s="12"/>
      <c r="O102" s="12"/>
    </row>
    <row r="103" spans="1:15" ht="35.25" customHeight="1" x14ac:dyDescent="0.2">
      <c r="A103" s="12"/>
      <c r="B103" s="19" t="s">
        <v>256</v>
      </c>
      <c r="C103" s="20" t="s">
        <v>257</v>
      </c>
      <c r="D103" s="20" t="s">
        <v>254</v>
      </c>
      <c r="E103" s="20" t="s">
        <v>255</v>
      </c>
      <c r="F103" s="21">
        <v>20000000</v>
      </c>
      <c r="G103" s="22">
        <v>20837283602.599998</v>
      </c>
      <c r="H103" s="22">
        <v>2.72</v>
      </c>
      <c r="I103" s="12"/>
      <c r="J103" s="18"/>
      <c r="K103" s="18"/>
      <c r="L103" s="12"/>
      <c r="M103" s="12"/>
      <c r="N103" s="12"/>
      <c r="O103" s="12"/>
    </row>
    <row r="104" spans="1:15" ht="35.25" customHeight="1" x14ac:dyDescent="0.2">
      <c r="A104" s="12"/>
      <c r="B104" s="19" t="s">
        <v>258</v>
      </c>
      <c r="C104" s="20" t="s">
        <v>259</v>
      </c>
      <c r="D104" s="20" t="s">
        <v>188</v>
      </c>
      <c r="E104" s="20" t="s">
        <v>189</v>
      </c>
      <c r="F104" s="21">
        <v>26864</v>
      </c>
      <c r="G104" s="22">
        <v>25224585.449999999</v>
      </c>
      <c r="H104" s="22">
        <v>0</v>
      </c>
      <c r="I104" s="12"/>
      <c r="J104" s="18"/>
      <c r="K104" s="18"/>
      <c r="L104" s="12"/>
      <c r="M104" s="12"/>
      <c r="N104" s="12"/>
      <c r="O104" s="12"/>
    </row>
    <row r="105" spans="1:15" ht="35.25" customHeight="1" x14ac:dyDescent="0.2">
      <c r="A105" s="12"/>
      <c r="B105" s="19" t="s">
        <v>260</v>
      </c>
      <c r="C105" s="20" t="s">
        <v>261</v>
      </c>
      <c r="D105" s="20" t="s">
        <v>262</v>
      </c>
      <c r="E105" s="20" t="s">
        <v>263</v>
      </c>
      <c r="F105" s="21">
        <v>1</v>
      </c>
      <c r="G105" s="22">
        <v>945.5</v>
      </c>
      <c r="H105" s="22">
        <v>0</v>
      </c>
      <c r="I105" s="12"/>
      <c r="J105" s="18"/>
      <c r="K105" s="18"/>
      <c r="L105" s="12"/>
      <c r="M105" s="12"/>
      <c r="N105" s="12"/>
      <c r="O105" s="12"/>
    </row>
    <row r="106" spans="1:15" ht="35.25" customHeight="1" x14ac:dyDescent="0.2">
      <c r="A106" s="12"/>
      <c r="B106" s="19" t="s">
        <v>264</v>
      </c>
      <c r="C106" s="20" t="s">
        <v>265</v>
      </c>
      <c r="D106" s="20" t="s">
        <v>160</v>
      </c>
      <c r="E106" s="20" t="s">
        <v>161</v>
      </c>
      <c r="F106" s="21">
        <v>45259</v>
      </c>
      <c r="G106" s="22">
        <v>43181159.310000002</v>
      </c>
      <c r="H106" s="22">
        <v>0.01</v>
      </c>
      <c r="I106" s="12"/>
      <c r="J106" s="18"/>
      <c r="K106" s="18"/>
      <c r="L106" s="12"/>
      <c r="M106" s="12"/>
      <c r="N106" s="12"/>
      <c r="O106" s="12"/>
    </row>
    <row r="107" spans="1:15" ht="35.25" customHeight="1" x14ac:dyDescent="0.2">
      <c r="A107" s="12"/>
      <c r="B107" s="19" t="s">
        <v>266</v>
      </c>
      <c r="C107" s="20" t="s">
        <v>267</v>
      </c>
      <c r="D107" s="20" t="s">
        <v>208</v>
      </c>
      <c r="E107" s="20" t="s">
        <v>209</v>
      </c>
      <c r="F107" s="21">
        <v>196935</v>
      </c>
      <c r="G107" s="22">
        <v>194755780.31</v>
      </c>
      <c r="H107" s="22">
        <v>0.03</v>
      </c>
      <c r="I107" s="12"/>
      <c r="J107" s="18"/>
      <c r="K107" s="18"/>
      <c r="L107" s="12"/>
      <c r="M107" s="12"/>
      <c r="N107" s="12"/>
      <c r="O107" s="12"/>
    </row>
    <row r="108" spans="1:15" ht="35.25" customHeight="1" x14ac:dyDescent="0.2">
      <c r="A108" s="12"/>
      <c r="B108" s="19" t="s">
        <v>268</v>
      </c>
      <c r="C108" s="20" t="s">
        <v>269</v>
      </c>
      <c r="D108" s="20" t="s">
        <v>164</v>
      </c>
      <c r="E108" s="20" t="s">
        <v>165</v>
      </c>
      <c r="F108" s="21">
        <v>2500000</v>
      </c>
      <c r="G108" s="22">
        <v>2543983548.5300002</v>
      </c>
      <c r="H108" s="22">
        <v>0.33</v>
      </c>
      <c r="I108" s="12"/>
      <c r="J108" s="18"/>
      <c r="K108" s="18"/>
      <c r="L108" s="12"/>
      <c r="M108" s="12"/>
      <c r="N108" s="12"/>
      <c r="O108" s="12"/>
    </row>
    <row r="109" spans="1:15" ht="35.25" customHeight="1" x14ac:dyDescent="0.2">
      <c r="A109" s="12"/>
      <c r="B109" s="19" t="s">
        <v>270</v>
      </c>
      <c r="C109" s="20" t="s">
        <v>271</v>
      </c>
      <c r="D109" s="20" t="s">
        <v>156</v>
      </c>
      <c r="E109" s="20" t="s">
        <v>157</v>
      </c>
      <c r="F109" s="21">
        <v>7500000</v>
      </c>
      <c r="G109" s="22">
        <v>7078987350</v>
      </c>
      <c r="H109" s="22">
        <v>0.92</v>
      </c>
      <c r="I109" s="12"/>
      <c r="J109" s="18"/>
      <c r="K109" s="18"/>
      <c r="L109" s="12"/>
      <c r="M109" s="12"/>
      <c r="N109" s="12"/>
      <c r="O109" s="12"/>
    </row>
    <row r="110" spans="1:15" ht="35.25" customHeight="1" x14ac:dyDescent="0.2">
      <c r="A110" s="12"/>
      <c r="B110" s="19" t="s">
        <v>272</v>
      </c>
      <c r="C110" s="20" t="s">
        <v>273</v>
      </c>
      <c r="D110" s="20" t="s">
        <v>274</v>
      </c>
      <c r="E110" s="20" t="s">
        <v>275</v>
      </c>
      <c r="F110" s="21">
        <v>1791519</v>
      </c>
      <c r="G110" s="22">
        <v>1812658659.3599999</v>
      </c>
      <c r="H110" s="22">
        <v>0.24</v>
      </c>
      <c r="I110" s="12"/>
      <c r="J110" s="18"/>
      <c r="K110" s="18"/>
      <c r="L110" s="12"/>
      <c r="M110" s="12"/>
      <c r="N110" s="12"/>
      <c r="O110" s="12"/>
    </row>
    <row r="111" spans="1:15" ht="35.25" customHeight="1" x14ac:dyDescent="0.2">
      <c r="A111" s="12"/>
      <c r="B111" s="19" t="s">
        <v>276</v>
      </c>
      <c r="C111" s="20" t="s">
        <v>277</v>
      </c>
      <c r="D111" s="20" t="s">
        <v>160</v>
      </c>
      <c r="E111" s="20" t="s">
        <v>161</v>
      </c>
      <c r="F111" s="21">
        <v>14060</v>
      </c>
      <c r="G111" s="22">
        <v>13403411.359999999</v>
      </c>
      <c r="H111" s="22">
        <v>0</v>
      </c>
      <c r="I111" s="12"/>
      <c r="J111" s="18"/>
      <c r="K111" s="18"/>
      <c r="L111" s="12"/>
      <c r="M111" s="12"/>
      <c r="N111" s="12"/>
      <c r="O111" s="12"/>
    </row>
    <row r="112" spans="1:15" ht="35.25" customHeight="1" x14ac:dyDescent="0.2">
      <c r="A112" s="12"/>
      <c r="B112" s="19" t="s">
        <v>278</v>
      </c>
      <c r="C112" s="20" t="s">
        <v>279</v>
      </c>
      <c r="D112" s="20" t="s">
        <v>160</v>
      </c>
      <c r="E112" s="20" t="s">
        <v>161</v>
      </c>
      <c r="F112" s="21">
        <v>5000000</v>
      </c>
      <c r="G112" s="22">
        <v>5002115702.0799999</v>
      </c>
      <c r="H112" s="22">
        <v>0.65</v>
      </c>
      <c r="I112" s="12"/>
      <c r="J112" s="18"/>
      <c r="K112" s="18"/>
      <c r="L112" s="12"/>
      <c r="M112" s="12"/>
      <c r="N112" s="12"/>
      <c r="O112" s="12"/>
    </row>
    <row r="113" spans="1:15" ht="35.25" customHeight="1" x14ac:dyDescent="0.2">
      <c r="A113" s="12"/>
      <c r="B113" s="19" t="s">
        <v>280</v>
      </c>
      <c r="C113" s="20" t="s">
        <v>281</v>
      </c>
      <c r="D113" s="20" t="s">
        <v>234</v>
      </c>
      <c r="E113" s="20" t="s">
        <v>235</v>
      </c>
      <c r="F113" s="21">
        <v>266600</v>
      </c>
      <c r="G113" s="22">
        <v>263531434</v>
      </c>
      <c r="H113" s="22">
        <v>0.03</v>
      </c>
      <c r="I113" s="12"/>
      <c r="J113" s="18"/>
      <c r="K113" s="18"/>
      <c r="L113" s="12"/>
      <c r="M113" s="12"/>
      <c r="N113" s="12"/>
      <c r="O113" s="12"/>
    </row>
    <row r="114" spans="1:15" ht="35.25" customHeight="1" x14ac:dyDescent="0.2">
      <c r="A114" s="12"/>
      <c r="B114" s="19" t="s">
        <v>282</v>
      </c>
      <c r="C114" s="20" t="s">
        <v>283</v>
      </c>
      <c r="D114" s="20" t="s">
        <v>246</v>
      </c>
      <c r="E114" s="20" t="s">
        <v>247</v>
      </c>
      <c r="F114" s="21">
        <v>495716</v>
      </c>
      <c r="G114" s="22">
        <v>483041528.35000002</v>
      </c>
      <c r="H114" s="22">
        <v>0.06</v>
      </c>
      <c r="I114" s="12"/>
      <c r="J114" s="18"/>
      <c r="K114" s="18"/>
      <c r="L114" s="12"/>
      <c r="M114" s="12"/>
      <c r="N114" s="12"/>
      <c r="O114" s="12"/>
    </row>
    <row r="115" spans="1:15" ht="35.25" customHeight="1" x14ac:dyDescent="0.2">
      <c r="A115" s="12"/>
      <c r="B115" s="19" t="s">
        <v>284</v>
      </c>
      <c r="C115" s="20" t="s">
        <v>285</v>
      </c>
      <c r="D115" s="20" t="s">
        <v>164</v>
      </c>
      <c r="E115" s="20" t="s">
        <v>165</v>
      </c>
      <c r="F115" s="21">
        <v>190778</v>
      </c>
      <c r="G115" s="22">
        <v>184371674.75999999</v>
      </c>
      <c r="H115" s="22">
        <v>0.02</v>
      </c>
      <c r="I115" s="12"/>
      <c r="J115" s="18"/>
      <c r="K115" s="18"/>
      <c r="L115" s="12"/>
      <c r="M115" s="12"/>
      <c r="N115" s="12"/>
      <c r="O115" s="12"/>
    </row>
    <row r="116" spans="1:15" ht="35.25" customHeight="1" x14ac:dyDescent="0.2">
      <c r="A116" s="12"/>
      <c r="B116" s="19" t="s">
        <v>286</v>
      </c>
      <c r="C116" s="20" t="s">
        <v>287</v>
      </c>
      <c r="D116" s="20" t="s">
        <v>156</v>
      </c>
      <c r="E116" s="20" t="s">
        <v>157</v>
      </c>
      <c r="F116" s="21">
        <v>1254996</v>
      </c>
      <c r="G116" s="22">
        <v>1200232141.1500001</v>
      </c>
      <c r="H116" s="22">
        <v>0.16</v>
      </c>
      <c r="I116" s="12"/>
      <c r="J116" s="18"/>
      <c r="K116" s="18"/>
      <c r="L116" s="12"/>
      <c r="M116" s="12"/>
      <c r="N116" s="12"/>
      <c r="O116" s="12"/>
    </row>
    <row r="117" spans="1:15" ht="35.25" customHeight="1" x14ac:dyDescent="0.2">
      <c r="A117" s="12"/>
      <c r="B117" s="19" t="s">
        <v>288</v>
      </c>
      <c r="C117" s="20" t="s">
        <v>289</v>
      </c>
      <c r="D117" s="20" t="s">
        <v>254</v>
      </c>
      <c r="E117" s="20" t="s">
        <v>255</v>
      </c>
      <c r="F117" s="21">
        <v>99756</v>
      </c>
      <c r="G117" s="22">
        <v>100207356</v>
      </c>
      <c r="H117" s="22">
        <v>0.01</v>
      </c>
      <c r="I117" s="12"/>
      <c r="J117" s="18"/>
      <c r="K117" s="18"/>
      <c r="L117" s="12"/>
      <c r="M117" s="12"/>
      <c r="N117" s="12"/>
      <c r="O117" s="12"/>
    </row>
    <row r="118" spans="1:15" ht="35.25" customHeight="1" x14ac:dyDescent="0.2">
      <c r="A118" s="12"/>
      <c r="B118" s="19" t="s">
        <v>290</v>
      </c>
      <c r="C118" s="20" t="s">
        <v>291</v>
      </c>
      <c r="D118" s="20" t="s">
        <v>218</v>
      </c>
      <c r="E118" s="20" t="s">
        <v>219</v>
      </c>
      <c r="F118" s="21">
        <v>499834</v>
      </c>
      <c r="G118" s="22">
        <v>495634594.67000002</v>
      </c>
      <c r="H118" s="22">
        <v>0.06</v>
      </c>
      <c r="I118" s="12"/>
      <c r="J118" s="18"/>
      <c r="K118" s="18"/>
      <c r="L118" s="12"/>
      <c r="M118" s="12"/>
      <c r="N118" s="12"/>
      <c r="O118" s="12"/>
    </row>
    <row r="119" spans="1:15" ht="35.25" customHeight="1" x14ac:dyDescent="0.2">
      <c r="A119" s="12"/>
      <c r="B119" s="19" t="s">
        <v>292</v>
      </c>
      <c r="C119" s="20" t="s">
        <v>293</v>
      </c>
      <c r="D119" s="20" t="s">
        <v>294</v>
      </c>
      <c r="E119" s="20" t="s">
        <v>295</v>
      </c>
      <c r="F119" s="21">
        <v>1262450</v>
      </c>
      <c r="G119" s="22">
        <v>1295374696</v>
      </c>
      <c r="H119" s="22">
        <v>0.17</v>
      </c>
      <c r="I119" s="12"/>
      <c r="J119" s="18"/>
      <c r="K119" s="18"/>
      <c r="L119" s="12"/>
      <c r="M119" s="12"/>
      <c r="N119" s="12"/>
      <c r="O119" s="12"/>
    </row>
    <row r="120" spans="1:15" ht="35.25" customHeight="1" x14ac:dyDescent="0.2">
      <c r="A120" s="12"/>
      <c r="B120" s="19" t="s">
        <v>296</v>
      </c>
      <c r="C120" s="20" t="s">
        <v>297</v>
      </c>
      <c r="D120" s="20" t="s">
        <v>160</v>
      </c>
      <c r="E120" s="20" t="s">
        <v>161</v>
      </c>
      <c r="F120" s="21">
        <v>736188</v>
      </c>
      <c r="G120" s="22">
        <v>720903102.25999999</v>
      </c>
      <c r="H120" s="22">
        <v>0.09</v>
      </c>
      <c r="I120" s="12"/>
      <c r="J120" s="18"/>
      <c r="K120" s="18"/>
      <c r="L120" s="12"/>
      <c r="M120" s="12"/>
      <c r="N120" s="12"/>
      <c r="O120" s="12"/>
    </row>
    <row r="121" spans="1:15" ht="35.25" customHeight="1" x14ac:dyDescent="0.2">
      <c r="A121" s="12"/>
      <c r="B121" s="19" t="s">
        <v>298</v>
      </c>
      <c r="C121" s="20" t="s">
        <v>299</v>
      </c>
      <c r="D121" s="20" t="s">
        <v>246</v>
      </c>
      <c r="E121" s="20" t="s">
        <v>247</v>
      </c>
      <c r="F121" s="21">
        <v>204722</v>
      </c>
      <c r="G121" s="22">
        <v>199049153.38</v>
      </c>
      <c r="H121" s="22">
        <v>0.03</v>
      </c>
      <c r="I121" s="12"/>
      <c r="J121" s="18"/>
      <c r="K121" s="18"/>
      <c r="L121" s="12"/>
      <c r="M121" s="12"/>
      <c r="N121" s="12"/>
      <c r="O121" s="12"/>
    </row>
    <row r="122" spans="1:15" ht="35.25" customHeight="1" x14ac:dyDescent="0.2">
      <c r="A122" s="12"/>
      <c r="B122" s="19" t="s">
        <v>300</v>
      </c>
      <c r="C122" s="20" t="s">
        <v>301</v>
      </c>
      <c r="D122" s="20" t="s">
        <v>164</v>
      </c>
      <c r="E122" s="20" t="s">
        <v>165</v>
      </c>
      <c r="F122" s="21">
        <v>4800000</v>
      </c>
      <c r="G122" s="22">
        <v>4775290203.5</v>
      </c>
      <c r="H122" s="22">
        <v>0.62</v>
      </c>
      <c r="I122" s="12"/>
      <c r="J122" s="18"/>
      <c r="K122" s="18"/>
      <c r="L122" s="12"/>
      <c r="M122" s="12"/>
      <c r="N122" s="12"/>
      <c r="O122" s="12"/>
    </row>
    <row r="123" spans="1:15" ht="35.25" customHeight="1" x14ac:dyDescent="0.2">
      <c r="A123" s="12"/>
      <c r="B123" s="19" t="s">
        <v>302</v>
      </c>
      <c r="C123" s="20" t="s">
        <v>303</v>
      </c>
      <c r="D123" s="20" t="s">
        <v>156</v>
      </c>
      <c r="E123" s="20" t="s">
        <v>157</v>
      </c>
      <c r="F123" s="21">
        <v>10000000</v>
      </c>
      <c r="G123" s="22">
        <v>10138271109.77</v>
      </c>
      <c r="H123" s="22">
        <v>1.32</v>
      </c>
      <c r="I123" s="12"/>
      <c r="J123" s="18"/>
      <c r="K123" s="18"/>
      <c r="L123" s="12"/>
      <c r="M123" s="12"/>
      <c r="N123" s="12"/>
      <c r="O123" s="12"/>
    </row>
    <row r="124" spans="1:15" ht="35.25" customHeight="1" x14ac:dyDescent="0.2">
      <c r="A124" s="12"/>
      <c r="B124" s="19" t="s">
        <v>304</v>
      </c>
      <c r="C124" s="20" t="s">
        <v>305</v>
      </c>
      <c r="D124" s="20" t="s">
        <v>306</v>
      </c>
      <c r="E124" s="20" t="s">
        <v>307</v>
      </c>
      <c r="F124" s="21">
        <v>5000000</v>
      </c>
      <c r="G124" s="22">
        <v>5002207508.7299995</v>
      </c>
      <c r="H124" s="22">
        <v>0.65</v>
      </c>
      <c r="I124" s="12"/>
      <c r="J124" s="18"/>
      <c r="K124" s="18"/>
      <c r="L124" s="12"/>
      <c r="M124" s="12"/>
      <c r="N124" s="12"/>
      <c r="O124" s="12"/>
    </row>
    <row r="125" spans="1:15" ht="35.25" customHeight="1" x14ac:dyDescent="0.2">
      <c r="A125" s="12"/>
      <c r="B125" s="19" t="s">
        <v>308</v>
      </c>
      <c r="C125" s="20" t="s">
        <v>309</v>
      </c>
      <c r="D125" s="20" t="s">
        <v>188</v>
      </c>
      <c r="E125" s="20" t="s">
        <v>189</v>
      </c>
      <c r="F125" s="21">
        <v>699983</v>
      </c>
      <c r="G125" s="22">
        <v>675637591.25999999</v>
      </c>
      <c r="H125" s="22">
        <v>0.09</v>
      </c>
      <c r="I125" s="12"/>
      <c r="J125" s="18"/>
      <c r="K125" s="18"/>
      <c r="L125" s="12"/>
      <c r="M125" s="12"/>
      <c r="N125" s="12"/>
      <c r="O125" s="12"/>
    </row>
    <row r="126" spans="1:15" ht="35.25" customHeight="1" x14ac:dyDescent="0.2">
      <c r="A126" s="12"/>
      <c r="B126" s="19" t="s">
        <v>310</v>
      </c>
      <c r="C126" s="20" t="s">
        <v>311</v>
      </c>
      <c r="D126" s="20" t="s">
        <v>188</v>
      </c>
      <c r="E126" s="20" t="s">
        <v>189</v>
      </c>
      <c r="F126" s="21">
        <v>792066</v>
      </c>
      <c r="G126" s="22">
        <v>782413440.42999995</v>
      </c>
      <c r="H126" s="22">
        <v>0.1</v>
      </c>
      <c r="I126" s="12"/>
      <c r="J126" s="18"/>
      <c r="K126" s="18"/>
      <c r="L126" s="12"/>
      <c r="M126" s="12"/>
      <c r="N126" s="12"/>
      <c r="O126" s="12"/>
    </row>
    <row r="127" spans="1:15" ht="35.25" customHeight="1" x14ac:dyDescent="0.2">
      <c r="A127" s="12"/>
      <c r="B127" s="19" t="s">
        <v>312</v>
      </c>
      <c r="C127" s="20" t="s">
        <v>313</v>
      </c>
      <c r="D127" s="20" t="s">
        <v>314</v>
      </c>
      <c r="E127" s="20" t="s">
        <v>315</v>
      </c>
      <c r="F127" s="21">
        <v>256903</v>
      </c>
      <c r="G127" s="22">
        <v>240088698.65000001</v>
      </c>
      <c r="H127" s="22">
        <v>0.03</v>
      </c>
      <c r="I127" s="12"/>
      <c r="J127" s="18"/>
      <c r="K127" s="18"/>
      <c r="L127" s="12"/>
      <c r="M127" s="12"/>
      <c r="N127" s="12"/>
      <c r="O127" s="12"/>
    </row>
    <row r="128" spans="1:15" ht="35.25" customHeight="1" x14ac:dyDescent="0.2">
      <c r="A128" s="12"/>
      <c r="B128" s="19" t="s">
        <v>316</v>
      </c>
      <c r="C128" s="20" t="s">
        <v>317</v>
      </c>
      <c r="D128" s="20" t="s">
        <v>318</v>
      </c>
      <c r="E128" s="20" t="s">
        <v>319</v>
      </c>
      <c r="F128" s="21">
        <v>950000</v>
      </c>
      <c r="G128" s="22">
        <v>882798919</v>
      </c>
      <c r="H128" s="22">
        <v>0.12</v>
      </c>
      <c r="I128" s="12"/>
      <c r="J128" s="18"/>
      <c r="K128" s="18"/>
      <c r="L128" s="12"/>
      <c r="M128" s="12"/>
      <c r="N128" s="12"/>
      <c r="O128" s="12"/>
    </row>
    <row r="129" spans="1:15" ht="35.25" customHeight="1" x14ac:dyDescent="0.2">
      <c r="A129" s="12"/>
      <c r="B129" s="19" t="s">
        <v>320</v>
      </c>
      <c r="C129" s="20" t="s">
        <v>321</v>
      </c>
      <c r="D129" s="20" t="s">
        <v>322</v>
      </c>
      <c r="E129" s="20" t="s">
        <v>323</v>
      </c>
      <c r="F129" s="21">
        <v>3000000</v>
      </c>
      <c r="G129" s="22">
        <v>3022954054.8699999</v>
      </c>
      <c r="H129" s="22">
        <v>0.39</v>
      </c>
      <c r="I129" s="12"/>
      <c r="J129" s="18"/>
      <c r="K129" s="18"/>
      <c r="L129" s="12"/>
      <c r="M129" s="12"/>
      <c r="N129" s="12"/>
      <c r="O129" s="12"/>
    </row>
    <row r="130" spans="1:15" ht="35.25" customHeight="1" x14ac:dyDescent="0.2">
      <c r="A130" s="12"/>
      <c r="B130" s="19" t="s">
        <v>324</v>
      </c>
      <c r="C130" s="20" t="s">
        <v>325</v>
      </c>
      <c r="D130" s="20" t="s">
        <v>160</v>
      </c>
      <c r="E130" s="20" t="s">
        <v>161</v>
      </c>
      <c r="F130" s="21">
        <v>990002</v>
      </c>
      <c r="G130" s="22">
        <v>928621876</v>
      </c>
      <c r="H130" s="22">
        <v>0.12</v>
      </c>
      <c r="I130" s="12"/>
      <c r="J130" s="18"/>
      <c r="K130" s="18"/>
      <c r="L130" s="12"/>
      <c r="M130" s="12"/>
      <c r="N130" s="12"/>
      <c r="O130" s="12"/>
    </row>
    <row r="131" spans="1:15" ht="35.25" customHeight="1" x14ac:dyDescent="0.2">
      <c r="A131" s="12"/>
      <c r="B131" s="19" t="s">
        <v>326</v>
      </c>
      <c r="C131" s="20" t="s">
        <v>327</v>
      </c>
      <c r="D131" s="20" t="s">
        <v>328</v>
      </c>
      <c r="E131" s="20" t="s">
        <v>329</v>
      </c>
      <c r="F131" s="21">
        <v>563919</v>
      </c>
      <c r="G131" s="22">
        <v>521148992.01999998</v>
      </c>
      <c r="H131" s="22">
        <v>7.0000000000000007E-2</v>
      </c>
      <c r="I131" s="12"/>
      <c r="J131" s="18"/>
      <c r="K131" s="18"/>
      <c r="L131" s="12"/>
      <c r="M131" s="12"/>
      <c r="N131" s="12"/>
      <c r="O131" s="12"/>
    </row>
    <row r="132" spans="1:15" ht="35.25" customHeight="1" x14ac:dyDescent="0.2">
      <c r="A132" s="12"/>
      <c r="B132" s="19" t="s">
        <v>330</v>
      </c>
      <c r="C132" s="20" t="s">
        <v>331</v>
      </c>
      <c r="D132" s="20" t="s">
        <v>164</v>
      </c>
      <c r="E132" s="20" t="s">
        <v>165</v>
      </c>
      <c r="F132" s="21">
        <v>2708220</v>
      </c>
      <c r="G132" s="22">
        <v>2592837264.4000001</v>
      </c>
      <c r="H132" s="22">
        <v>0.34</v>
      </c>
      <c r="I132" s="12"/>
      <c r="J132" s="18"/>
      <c r="K132" s="18"/>
      <c r="L132" s="12"/>
      <c r="M132" s="12"/>
      <c r="N132" s="12"/>
      <c r="O132" s="12"/>
    </row>
    <row r="133" spans="1:15" ht="35.25" customHeight="1" x14ac:dyDescent="0.2">
      <c r="A133" s="12"/>
      <c r="B133" s="19" t="s">
        <v>332</v>
      </c>
      <c r="C133" s="20" t="s">
        <v>333</v>
      </c>
      <c r="D133" s="20" t="s">
        <v>164</v>
      </c>
      <c r="E133" s="20" t="s">
        <v>165</v>
      </c>
      <c r="F133" s="21">
        <v>796400</v>
      </c>
      <c r="G133" s="22">
        <v>733861981.20000005</v>
      </c>
      <c r="H133" s="22">
        <v>0.1</v>
      </c>
      <c r="I133" s="12"/>
      <c r="J133" s="18"/>
      <c r="K133" s="18"/>
      <c r="L133" s="12"/>
      <c r="M133" s="12"/>
      <c r="N133" s="12"/>
      <c r="O133" s="12"/>
    </row>
    <row r="134" spans="1:15" ht="35.25" customHeight="1" x14ac:dyDescent="0.2">
      <c r="A134" s="12"/>
      <c r="B134" s="19" t="s">
        <v>334</v>
      </c>
      <c r="C134" s="20" t="s">
        <v>335</v>
      </c>
      <c r="D134" s="20" t="s">
        <v>336</v>
      </c>
      <c r="E134" s="20" t="s">
        <v>337</v>
      </c>
      <c r="F134" s="21">
        <v>10000000</v>
      </c>
      <c r="G134" s="22">
        <v>10285708721.77</v>
      </c>
      <c r="H134" s="22">
        <v>1.34</v>
      </c>
      <c r="I134" s="12"/>
      <c r="J134" s="18"/>
      <c r="K134" s="18"/>
      <c r="L134" s="12"/>
      <c r="M134" s="12"/>
      <c r="N134" s="12"/>
      <c r="O134" s="12"/>
    </row>
    <row r="135" spans="1:15" ht="35.25" customHeight="1" x14ac:dyDescent="0.2">
      <c r="A135" s="12"/>
      <c r="B135" s="19" t="s">
        <v>338</v>
      </c>
      <c r="C135" s="20" t="s">
        <v>339</v>
      </c>
      <c r="D135" s="20" t="s">
        <v>294</v>
      </c>
      <c r="E135" s="20" t="s">
        <v>295</v>
      </c>
      <c r="F135" s="21">
        <v>12000000</v>
      </c>
      <c r="G135" s="22">
        <v>12122198572.23</v>
      </c>
      <c r="H135" s="22">
        <v>1.58</v>
      </c>
      <c r="I135" s="12"/>
      <c r="J135" s="18"/>
      <c r="K135" s="18"/>
      <c r="L135" s="12"/>
      <c r="M135" s="12"/>
      <c r="N135" s="12"/>
      <c r="O135" s="12"/>
    </row>
    <row r="136" spans="1:15" ht="35.25" customHeight="1" x14ac:dyDescent="0.2">
      <c r="A136" s="12"/>
      <c r="B136" s="19" t="s">
        <v>340</v>
      </c>
      <c r="C136" s="20" t="s">
        <v>341</v>
      </c>
      <c r="D136" s="20" t="s">
        <v>318</v>
      </c>
      <c r="E136" s="20" t="s">
        <v>319</v>
      </c>
      <c r="F136" s="21">
        <v>563105</v>
      </c>
      <c r="G136" s="22">
        <v>555454475.27999997</v>
      </c>
      <c r="H136" s="22">
        <v>7.0000000000000007E-2</v>
      </c>
      <c r="I136" s="12"/>
      <c r="J136" s="18"/>
      <c r="K136" s="18"/>
      <c r="L136" s="12"/>
      <c r="M136" s="12"/>
      <c r="N136" s="12"/>
      <c r="O136" s="12"/>
    </row>
    <row r="137" spans="1:15" ht="35.25" customHeight="1" x14ac:dyDescent="0.2">
      <c r="A137" s="12"/>
      <c r="B137" s="19" t="s">
        <v>342</v>
      </c>
      <c r="C137" s="20" t="s">
        <v>343</v>
      </c>
      <c r="D137" s="20" t="s">
        <v>328</v>
      </c>
      <c r="E137" s="20" t="s">
        <v>329</v>
      </c>
      <c r="F137" s="21">
        <v>199694</v>
      </c>
      <c r="G137" s="22">
        <v>187206269.5</v>
      </c>
      <c r="H137" s="22">
        <v>0.02</v>
      </c>
      <c r="I137" s="12"/>
      <c r="J137" s="18"/>
      <c r="K137" s="18"/>
      <c r="L137" s="12"/>
      <c r="M137" s="12"/>
      <c r="N137" s="12"/>
      <c r="O137" s="12"/>
    </row>
    <row r="138" spans="1:15" ht="35.25" customHeight="1" x14ac:dyDescent="0.2">
      <c r="A138" s="12"/>
      <c r="B138" s="19" t="s">
        <v>344</v>
      </c>
      <c r="C138" s="20" t="s">
        <v>345</v>
      </c>
      <c r="D138" s="20" t="s">
        <v>254</v>
      </c>
      <c r="E138" s="20" t="s">
        <v>255</v>
      </c>
      <c r="F138" s="21">
        <v>6563414</v>
      </c>
      <c r="G138" s="22">
        <v>6767633116.4799995</v>
      </c>
      <c r="H138" s="22">
        <v>0.88</v>
      </c>
      <c r="I138" s="12"/>
      <c r="J138" s="18"/>
      <c r="K138" s="18"/>
      <c r="L138" s="12"/>
      <c r="M138" s="12"/>
      <c r="N138" s="12"/>
      <c r="O138" s="12"/>
    </row>
    <row r="139" spans="1:15" ht="35.25" customHeight="1" x14ac:dyDescent="0.2">
      <c r="A139" s="12"/>
      <c r="B139" s="19" t="s">
        <v>346</v>
      </c>
      <c r="C139" s="20" t="s">
        <v>347</v>
      </c>
      <c r="D139" s="20" t="s">
        <v>188</v>
      </c>
      <c r="E139" s="20" t="s">
        <v>189</v>
      </c>
      <c r="F139" s="21">
        <v>427268</v>
      </c>
      <c r="G139" s="22">
        <v>446156375.93000001</v>
      </c>
      <c r="H139" s="22">
        <v>0.06</v>
      </c>
      <c r="I139" s="12"/>
      <c r="J139" s="18"/>
      <c r="K139" s="18"/>
      <c r="L139" s="12"/>
      <c r="M139" s="12"/>
      <c r="N139" s="12"/>
      <c r="O139" s="12"/>
    </row>
    <row r="140" spans="1:15" ht="35.25" customHeight="1" x14ac:dyDescent="0.2">
      <c r="A140" s="12"/>
      <c r="B140" s="19" t="s">
        <v>348</v>
      </c>
      <c r="C140" s="20" t="s">
        <v>349</v>
      </c>
      <c r="D140" s="20" t="s">
        <v>350</v>
      </c>
      <c r="E140" s="20" t="s">
        <v>351</v>
      </c>
      <c r="F140" s="21">
        <v>2125797</v>
      </c>
      <c r="G140" s="22">
        <v>2120422451.01</v>
      </c>
      <c r="H140" s="22">
        <v>0.28000000000000003</v>
      </c>
      <c r="I140" s="12"/>
      <c r="J140" s="18"/>
      <c r="K140" s="18"/>
      <c r="L140" s="12"/>
      <c r="M140" s="12"/>
      <c r="N140" s="12"/>
      <c r="O140" s="12"/>
    </row>
    <row r="141" spans="1:15" ht="35.25" customHeight="1" x14ac:dyDescent="0.2">
      <c r="A141" s="12"/>
      <c r="B141" s="19" t="s">
        <v>352</v>
      </c>
      <c r="C141" s="20" t="s">
        <v>353</v>
      </c>
      <c r="D141" s="20" t="s">
        <v>254</v>
      </c>
      <c r="E141" s="20" t="s">
        <v>255</v>
      </c>
      <c r="F141" s="21">
        <v>1300410</v>
      </c>
      <c r="G141" s="22">
        <v>1256196060</v>
      </c>
      <c r="H141" s="22">
        <v>0.16</v>
      </c>
      <c r="I141" s="12"/>
      <c r="J141" s="18"/>
      <c r="K141" s="18"/>
      <c r="L141" s="12"/>
      <c r="M141" s="12"/>
      <c r="N141" s="12"/>
      <c r="O141" s="12"/>
    </row>
    <row r="142" spans="1:15" ht="35.25" customHeight="1" x14ac:dyDescent="0.2">
      <c r="A142" s="12"/>
      <c r="B142" s="19" t="s">
        <v>354</v>
      </c>
      <c r="C142" s="20" t="s">
        <v>355</v>
      </c>
      <c r="D142" s="20" t="s">
        <v>188</v>
      </c>
      <c r="E142" s="20" t="s">
        <v>189</v>
      </c>
      <c r="F142" s="21">
        <v>711975</v>
      </c>
      <c r="G142" s="22">
        <v>676843576.14999998</v>
      </c>
      <c r="H142" s="22">
        <v>0.09</v>
      </c>
      <c r="I142" s="12"/>
      <c r="J142" s="18"/>
      <c r="K142" s="18"/>
      <c r="L142" s="12"/>
      <c r="M142" s="12"/>
      <c r="N142" s="12"/>
      <c r="O142" s="12"/>
    </row>
    <row r="143" spans="1:15" ht="35.25" customHeight="1" x14ac:dyDescent="0.2">
      <c r="A143" s="12"/>
      <c r="B143" s="19" t="s">
        <v>356</v>
      </c>
      <c r="C143" s="20" t="s">
        <v>357</v>
      </c>
      <c r="D143" s="20" t="s">
        <v>238</v>
      </c>
      <c r="E143" s="20" t="s">
        <v>239</v>
      </c>
      <c r="F143" s="21">
        <v>3275000</v>
      </c>
      <c r="G143" s="22">
        <v>3322749500</v>
      </c>
      <c r="H143" s="22">
        <v>0.43</v>
      </c>
      <c r="I143" s="12"/>
      <c r="J143" s="18"/>
      <c r="K143" s="18"/>
      <c r="L143" s="12"/>
      <c r="M143" s="12"/>
      <c r="N143" s="12"/>
      <c r="O143" s="12"/>
    </row>
    <row r="144" spans="1:15" ht="35.25" customHeight="1" x14ac:dyDescent="0.2">
      <c r="A144" s="12"/>
      <c r="B144" s="19" t="s">
        <v>358</v>
      </c>
      <c r="C144" s="20" t="s">
        <v>359</v>
      </c>
      <c r="D144" s="20" t="s">
        <v>328</v>
      </c>
      <c r="E144" s="20" t="s">
        <v>329</v>
      </c>
      <c r="F144" s="21">
        <v>2925024</v>
      </c>
      <c r="G144" s="22">
        <v>2828282633.73</v>
      </c>
      <c r="H144" s="22">
        <v>0.37</v>
      </c>
      <c r="I144" s="12"/>
      <c r="J144" s="18"/>
      <c r="K144" s="18"/>
      <c r="L144" s="12"/>
      <c r="M144" s="12"/>
      <c r="N144" s="12"/>
      <c r="O144" s="12"/>
    </row>
    <row r="145" spans="1:15" ht="35.25" customHeight="1" x14ac:dyDescent="0.2">
      <c r="A145" s="12"/>
      <c r="B145" s="19" t="s">
        <v>360</v>
      </c>
      <c r="C145" s="20" t="s">
        <v>361</v>
      </c>
      <c r="D145" s="20" t="s">
        <v>184</v>
      </c>
      <c r="E145" s="20" t="s">
        <v>185</v>
      </c>
      <c r="F145" s="21">
        <v>5000000</v>
      </c>
      <c r="G145" s="22">
        <v>5219070615.7299995</v>
      </c>
      <c r="H145" s="22">
        <v>0.68</v>
      </c>
      <c r="I145" s="12"/>
      <c r="J145" s="18"/>
      <c r="K145" s="18"/>
      <c r="L145" s="12"/>
      <c r="M145" s="12"/>
      <c r="N145" s="12"/>
      <c r="O145" s="12"/>
    </row>
    <row r="146" spans="1:15" ht="35.25" customHeight="1" x14ac:dyDescent="0.2">
      <c r="A146" s="12"/>
      <c r="B146" s="19" t="s">
        <v>362</v>
      </c>
      <c r="C146" s="20" t="s">
        <v>363</v>
      </c>
      <c r="D146" s="20" t="s">
        <v>254</v>
      </c>
      <c r="E146" s="20" t="s">
        <v>255</v>
      </c>
      <c r="F146" s="21">
        <v>972</v>
      </c>
      <c r="G146" s="22">
        <v>901993.16</v>
      </c>
      <c r="H146" s="22">
        <v>0</v>
      </c>
      <c r="I146" s="12"/>
      <c r="J146" s="18"/>
      <c r="K146" s="18"/>
      <c r="L146" s="12"/>
      <c r="M146" s="12"/>
      <c r="N146" s="12"/>
      <c r="O146" s="12"/>
    </row>
    <row r="147" spans="1:15" ht="35.25" customHeight="1" x14ac:dyDescent="0.2">
      <c r="A147" s="12"/>
      <c r="B147" s="19" t="s">
        <v>364</v>
      </c>
      <c r="C147" s="20" t="s">
        <v>365</v>
      </c>
      <c r="D147" s="20" t="s">
        <v>198</v>
      </c>
      <c r="E147" s="20" t="s">
        <v>199</v>
      </c>
      <c r="F147" s="21">
        <v>9538</v>
      </c>
      <c r="G147" s="22">
        <v>9022280.3399999999</v>
      </c>
      <c r="H147" s="22">
        <v>0</v>
      </c>
      <c r="I147" s="12"/>
      <c r="J147" s="18"/>
      <c r="K147" s="18"/>
      <c r="L147" s="12"/>
      <c r="M147" s="12"/>
      <c r="N147" s="12"/>
      <c r="O147" s="12"/>
    </row>
    <row r="148" spans="1:15" ht="35.25" customHeight="1" x14ac:dyDescent="0.2">
      <c r="A148" s="12"/>
      <c r="B148" s="19" t="s">
        <v>366</v>
      </c>
      <c r="C148" s="20" t="s">
        <v>367</v>
      </c>
      <c r="D148" s="20" t="s">
        <v>262</v>
      </c>
      <c r="E148" s="20" t="s">
        <v>263</v>
      </c>
      <c r="F148" s="21">
        <v>15</v>
      </c>
      <c r="G148" s="22">
        <v>13692.38</v>
      </c>
      <c r="H148" s="22">
        <v>0</v>
      </c>
      <c r="I148" s="12"/>
      <c r="J148" s="18"/>
      <c r="K148" s="18"/>
      <c r="L148" s="12"/>
      <c r="M148" s="12"/>
      <c r="N148" s="12"/>
      <c r="O148" s="12"/>
    </row>
    <row r="149" spans="1:15" ht="35.25" customHeight="1" x14ac:dyDescent="0.2">
      <c r="A149" s="12"/>
      <c r="B149" s="19" t="s">
        <v>368</v>
      </c>
      <c r="C149" s="20" t="s">
        <v>369</v>
      </c>
      <c r="D149" s="20" t="s">
        <v>328</v>
      </c>
      <c r="E149" s="20" t="s">
        <v>329</v>
      </c>
      <c r="F149" s="21">
        <v>48220</v>
      </c>
      <c r="G149" s="22">
        <v>49804509.200000003</v>
      </c>
      <c r="H149" s="22">
        <v>0.01</v>
      </c>
      <c r="I149" s="12"/>
      <c r="J149" s="18"/>
      <c r="K149" s="18"/>
      <c r="L149" s="12"/>
      <c r="M149" s="12"/>
      <c r="N149" s="12"/>
      <c r="O149" s="12"/>
    </row>
    <row r="150" spans="1:15" ht="35.25" customHeight="1" x14ac:dyDescent="0.2">
      <c r="A150" s="12"/>
      <c r="B150" s="19" t="s">
        <v>370</v>
      </c>
      <c r="C150" s="20" t="s">
        <v>371</v>
      </c>
      <c r="D150" s="20" t="s">
        <v>188</v>
      </c>
      <c r="E150" s="20" t="s">
        <v>189</v>
      </c>
      <c r="F150" s="21">
        <v>8806000</v>
      </c>
      <c r="G150" s="22">
        <v>8807259421.1100006</v>
      </c>
      <c r="H150" s="22">
        <v>1.1499999999999999</v>
      </c>
      <c r="I150" s="12"/>
      <c r="J150" s="18"/>
      <c r="K150" s="18"/>
      <c r="L150" s="12"/>
      <c r="M150" s="12"/>
      <c r="N150" s="12"/>
      <c r="O150" s="12"/>
    </row>
    <row r="151" spans="1:15" ht="35.25" customHeight="1" x14ac:dyDescent="0.2">
      <c r="A151" s="12"/>
      <c r="B151" s="19" t="s">
        <v>372</v>
      </c>
      <c r="C151" s="20" t="s">
        <v>373</v>
      </c>
      <c r="D151" s="20" t="s">
        <v>188</v>
      </c>
      <c r="E151" s="20" t="s">
        <v>189</v>
      </c>
      <c r="F151" s="21">
        <v>3789600</v>
      </c>
      <c r="G151" s="22">
        <v>3809099089.3400002</v>
      </c>
      <c r="H151" s="22">
        <v>0.5</v>
      </c>
      <c r="I151" s="12"/>
      <c r="J151" s="18"/>
      <c r="K151" s="18"/>
      <c r="L151" s="12"/>
      <c r="M151" s="12"/>
      <c r="N151" s="12"/>
      <c r="O151" s="12"/>
    </row>
    <row r="152" spans="1:15" ht="35.25" customHeight="1" x14ac:dyDescent="0.2">
      <c r="A152" s="12"/>
      <c r="B152" s="19" t="s">
        <v>374</v>
      </c>
      <c r="C152" s="20" t="s">
        <v>375</v>
      </c>
      <c r="D152" s="20" t="s">
        <v>328</v>
      </c>
      <c r="E152" s="20" t="s">
        <v>329</v>
      </c>
      <c r="F152" s="21">
        <v>278150</v>
      </c>
      <c r="G152" s="22">
        <v>304327419.69</v>
      </c>
      <c r="H152" s="22">
        <v>0.04</v>
      </c>
      <c r="I152" s="12"/>
      <c r="J152" s="18"/>
      <c r="K152" s="18"/>
      <c r="L152" s="12"/>
      <c r="M152" s="12"/>
      <c r="N152" s="12"/>
      <c r="O152" s="12"/>
    </row>
    <row r="153" spans="1:15" ht="35.25" customHeight="1" x14ac:dyDescent="0.2">
      <c r="A153" s="12"/>
      <c r="B153" s="19" t="s">
        <v>376</v>
      </c>
      <c r="C153" s="20" t="s">
        <v>377</v>
      </c>
      <c r="D153" s="20" t="s">
        <v>188</v>
      </c>
      <c r="E153" s="20" t="s">
        <v>189</v>
      </c>
      <c r="F153" s="21">
        <v>300000</v>
      </c>
      <c r="G153" s="22">
        <v>300670378.81</v>
      </c>
      <c r="H153" s="22">
        <v>0.04</v>
      </c>
      <c r="I153" s="12"/>
      <c r="J153" s="18"/>
      <c r="K153" s="18"/>
      <c r="L153" s="12"/>
      <c r="M153" s="12"/>
      <c r="N153" s="12"/>
      <c r="O153" s="12"/>
    </row>
    <row r="154" spans="1:15" ht="35.25" customHeight="1" x14ac:dyDescent="0.2">
      <c r="A154" s="12"/>
      <c r="B154" s="19" t="s">
        <v>378</v>
      </c>
      <c r="C154" s="20" t="s">
        <v>379</v>
      </c>
      <c r="D154" s="20" t="s">
        <v>156</v>
      </c>
      <c r="E154" s="20" t="s">
        <v>157</v>
      </c>
      <c r="F154" s="21">
        <v>8800000</v>
      </c>
      <c r="G154" s="22">
        <v>9377236696.2700005</v>
      </c>
      <c r="H154" s="22">
        <v>1.22</v>
      </c>
      <c r="I154" s="12"/>
      <c r="J154" s="18"/>
      <c r="K154" s="18"/>
      <c r="L154" s="12"/>
      <c r="M154" s="12"/>
      <c r="N154" s="12"/>
      <c r="O154" s="12"/>
    </row>
    <row r="155" spans="1:15" ht="35.25" customHeight="1" x14ac:dyDescent="0.2">
      <c r="A155" s="12"/>
      <c r="B155" s="19" t="s">
        <v>380</v>
      </c>
      <c r="C155" s="20" t="s">
        <v>381</v>
      </c>
      <c r="D155" s="20" t="s">
        <v>156</v>
      </c>
      <c r="E155" s="20" t="s">
        <v>157</v>
      </c>
      <c r="F155" s="21">
        <v>3500000</v>
      </c>
      <c r="G155" s="22">
        <v>3828213957.7600002</v>
      </c>
      <c r="H155" s="22">
        <v>0.5</v>
      </c>
      <c r="I155" s="12"/>
      <c r="J155" s="18"/>
      <c r="K155" s="18"/>
      <c r="L155" s="12"/>
      <c r="M155" s="12"/>
      <c r="N155" s="12"/>
      <c r="O155" s="12"/>
    </row>
    <row r="156" spans="1:15" ht="35.25" customHeight="1" x14ac:dyDescent="0.2">
      <c r="A156" s="12"/>
      <c r="B156" s="19" t="s">
        <v>382</v>
      </c>
      <c r="C156" s="20" t="s">
        <v>383</v>
      </c>
      <c r="D156" s="20" t="s">
        <v>156</v>
      </c>
      <c r="E156" s="20" t="s">
        <v>157</v>
      </c>
      <c r="F156" s="21">
        <v>900000</v>
      </c>
      <c r="G156" s="22">
        <v>907461090.75</v>
      </c>
      <c r="H156" s="22">
        <v>0.12</v>
      </c>
      <c r="I156" s="12"/>
      <c r="J156" s="18"/>
      <c r="K156" s="18"/>
      <c r="L156" s="12"/>
      <c r="M156" s="12"/>
      <c r="N156" s="12"/>
      <c r="O156" s="12"/>
    </row>
    <row r="157" spans="1:15" ht="35.25" customHeight="1" x14ac:dyDescent="0.2">
      <c r="A157" s="12"/>
      <c r="B157" s="19" t="s">
        <v>384</v>
      </c>
      <c r="C157" s="20" t="s">
        <v>385</v>
      </c>
      <c r="D157" s="20" t="s">
        <v>198</v>
      </c>
      <c r="E157" s="20" t="s">
        <v>199</v>
      </c>
      <c r="F157" s="21">
        <v>131093</v>
      </c>
      <c r="G157" s="22">
        <v>127917530.33</v>
      </c>
      <c r="H157" s="22">
        <v>0.02</v>
      </c>
      <c r="I157" s="12"/>
      <c r="J157" s="18"/>
      <c r="K157" s="18"/>
      <c r="L157" s="12"/>
      <c r="M157" s="12"/>
      <c r="N157" s="12"/>
      <c r="O157" s="12"/>
    </row>
    <row r="158" spans="1:15" ht="35.25" customHeight="1" x14ac:dyDescent="0.2">
      <c r="A158" s="12"/>
      <c r="B158" s="19" t="s">
        <v>386</v>
      </c>
      <c r="C158" s="20" t="s">
        <v>387</v>
      </c>
      <c r="D158" s="20" t="s">
        <v>198</v>
      </c>
      <c r="E158" s="20" t="s">
        <v>199</v>
      </c>
      <c r="F158" s="21">
        <v>263548</v>
      </c>
      <c r="G158" s="22">
        <v>256205552.72</v>
      </c>
      <c r="H158" s="22">
        <v>0.03</v>
      </c>
      <c r="I158" s="12"/>
      <c r="J158" s="18"/>
      <c r="K158" s="18"/>
      <c r="L158" s="12"/>
      <c r="M158" s="12"/>
      <c r="N158" s="12"/>
      <c r="O158" s="12"/>
    </row>
    <row r="159" spans="1:15" ht="35.25" customHeight="1" x14ac:dyDescent="0.2">
      <c r="A159" s="12"/>
      <c r="B159" s="19" t="s">
        <v>388</v>
      </c>
      <c r="C159" s="20" t="s">
        <v>389</v>
      </c>
      <c r="D159" s="20" t="s">
        <v>156</v>
      </c>
      <c r="E159" s="20" t="s">
        <v>157</v>
      </c>
      <c r="F159" s="21">
        <v>1680560</v>
      </c>
      <c r="G159" s="22">
        <v>1716692040</v>
      </c>
      <c r="H159" s="22">
        <v>0.22</v>
      </c>
      <c r="I159" s="12"/>
      <c r="J159" s="18"/>
      <c r="K159" s="18"/>
      <c r="L159" s="12"/>
      <c r="M159" s="12"/>
      <c r="N159" s="12"/>
      <c r="O159" s="12"/>
    </row>
    <row r="160" spans="1:15" ht="35.25" customHeight="1" x14ac:dyDescent="0.2">
      <c r="A160" s="12"/>
      <c r="B160" s="19" t="s">
        <v>390</v>
      </c>
      <c r="C160" s="20" t="s">
        <v>391</v>
      </c>
      <c r="D160" s="20" t="s">
        <v>156</v>
      </c>
      <c r="E160" s="20" t="s">
        <v>157</v>
      </c>
      <c r="F160" s="21">
        <v>9197200</v>
      </c>
      <c r="G160" s="22">
        <v>9217317062.7000008</v>
      </c>
      <c r="H160" s="22">
        <v>1.2</v>
      </c>
      <c r="I160" s="12"/>
      <c r="J160" s="18"/>
      <c r="K160" s="18"/>
      <c r="L160" s="12"/>
      <c r="M160" s="12"/>
      <c r="N160" s="12"/>
      <c r="O160" s="12"/>
    </row>
    <row r="161" spans="1:15" ht="35.25" customHeight="1" x14ac:dyDescent="0.2">
      <c r="A161" s="12"/>
      <c r="B161" s="19" t="s">
        <v>392</v>
      </c>
      <c r="C161" s="20" t="s">
        <v>393</v>
      </c>
      <c r="D161" s="20" t="s">
        <v>222</v>
      </c>
      <c r="E161" s="20" t="s">
        <v>223</v>
      </c>
      <c r="F161" s="21">
        <v>331424</v>
      </c>
      <c r="G161" s="22">
        <v>320954315.83999997</v>
      </c>
      <c r="H161" s="22">
        <v>0.04</v>
      </c>
      <c r="I161" s="12"/>
      <c r="J161" s="18"/>
      <c r="K161" s="18"/>
      <c r="L161" s="12"/>
      <c r="M161" s="12"/>
      <c r="N161" s="12"/>
      <c r="O161" s="12"/>
    </row>
    <row r="162" spans="1:15" ht="35.25" customHeight="1" x14ac:dyDescent="0.2">
      <c r="A162" s="12"/>
      <c r="B162" s="19" t="s">
        <v>394</v>
      </c>
      <c r="C162" s="20" t="s">
        <v>395</v>
      </c>
      <c r="D162" s="20" t="s">
        <v>222</v>
      </c>
      <c r="E162" s="20" t="s">
        <v>223</v>
      </c>
      <c r="F162" s="21">
        <v>725695</v>
      </c>
      <c r="G162" s="22">
        <v>707432232.20000005</v>
      </c>
      <c r="H162" s="22">
        <v>0.09</v>
      </c>
      <c r="I162" s="12"/>
      <c r="J162" s="18"/>
      <c r="K162" s="18"/>
      <c r="L162" s="12"/>
      <c r="M162" s="12"/>
      <c r="N162" s="12"/>
      <c r="O162" s="12"/>
    </row>
    <row r="163" spans="1:15" ht="35.25" customHeight="1" x14ac:dyDescent="0.2">
      <c r="A163" s="12"/>
      <c r="B163" s="19" t="s">
        <v>396</v>
      </c>
      <c r="C163" s="20" t="s">
        <v>397</v>
      </c>
      <c r="D163" s="20" t="s">
        <v>222</v>
      </c>
      <c r="E163" s="20" t="s">
        <v>223</v>
      </c>
      <c r="F163" s="21">
        <v>2000000</v>
      </c>
      <c r="G163" s="22">
        <v>2044341044.6800001</v>
      </c>
      <c r="H163" s="22">
        <v>0.27</v>
      </c>
      <c r="I163" s="12"/>
      <c r="J163" s="18"/>
      <c r="K163" s="18"/>
      <c r="L163" s="12"/>
      <c r="M163" s="12"/>
      <c r="N163" s="12"/>
      <c r="O163" s="12"/>
    </row>
    <row r="164" spans="1:15" ht="35.25" customHeight="1" x14ac:dyDescent="0.2">
      <c r="A164" s="12"/>
      <c r="B164" s="19" t="s">
        <v>90</v>
      </c>
      <c r="C164" s="24"/>
      <c r="D164" s="24"/>
      <c r="E164" s="24"/>
      <c r="F164" s="25"/>
      <c r="G164" s="22">
        <f>SUM($G$70:$G$163)</f>
        <v>249021041696.45004</v>
      </c>
      <c r="H164" s="22">
        <f>(G164/$O$2) *100</f>
        <v>32.461478891063443</v>
      </c>
      <c r="I164" s="12"/>
      <c r="J164" s="18"/>
      <c r="K164" s="18"/>
      <c r="L164" s="12"/>
      <c r="M164" s="12"/>
      <c r="N164" s="12"/>
      <c r="O164" s="12"/>
    </row>
    <row r="165" spans="1:15" ht="35.25" customHeight="1" x14ac:dyDescent="0.2">
      <c r="A165" s="12"/>
      <c r="B165" s="31" t="s">
        <v>398</v>
      </c>
      <c r="C165" s="34"/>
      <c r="D165" s="24"/>
      <c r="E165" s="24"/>
      <c r="F165" s="25"/>
      <c r="G165" s="22"/>
      <c r="H165" s="32"/>
      <c r="I165" s="12"/>
      <c r="J165" s="18"/>
      <c r="K165" s="18"/>
      <c r="L165" s="12"/>
      <c r="M165" s="12"/>
      <c r="N165" s="12"/>
      <c r="O165" s="12"/>
    </row>
    <row r="166" spans="1:15" ht="35.25" customHeight="1" x14ac:dyDescent="0.2">
      <c r="A166" s="12"/>
      <c r="B166" s="19" t="s">
        <v>399</v>
      </c>
      <c r="C166" s="20" t="s">
        <v>400</v>
      </c>
      <c r="D166" s="20" t="s">
        <v>401</v>
      </c>
      <c r="E166" s="20" t="s">
        <v>402</v>
      </c>
      <c r="F166" s="21">
        <v>2039408</v>
      </c>
      <c r="G166" s="22">
        <v>14828535568</v>
      </c>
      <c r="H166" s="22">
        <v>1.93</v>
      </c>
      <c r="I166" s="12"/>
      <c r="J166" s="18"/>
      <c r="K166" s="18"/>
      <c r="L166" s="12"/>
      <c r="M166" s="12"/>
      <c r="N166" s="12"/>
      <c r="O166" s="12"/>
    </row>
    <row r="167" spans="1:15" ht="35.25" customHeight="1" x14ac:dyDescent="0.2">
      <c r="A167" s="12"/>
      <c r="B167" s="19" t="s">
        <v>403</v>
      </c>
      <c r="C167" s="20" t="s">
        <v>404</v>
      </c>
      <c r="D167" s="20" t="s">
        <v>405</v>
      </c>
      <c r="E167" s="20" t="s">
        <v>406</v>
      </c>
      <c r="F167" s="21">
        <v>11520990</v>
      </c>
      <c r="G167" s="22">
        <v>1996126727.4000001</v>
      </c>
      <c r="H167" s="22">
        <v>0.26</v>
      </c>
      <c r="I167" s="12"/>
      <c r="J167" s="18"/>
      <c r="K167" s="18"/>
      <c r="L167" s="12"/>
      <c r="M167" s="12"/>
      <c r="N167" s="12"/>
      <c r="O167" s="12"/>
    </row>
    <row r="168" spans="1:15" ht="35.25" customHeight="1" x14ac:dyDescent="0.2">
      <c r="A168" s="12"/>
      <c r="B168" s="19" t="s">
        <v>407</v>
      </c>
      <c r="C168" s="20" t="s">
        <v>408</v>
      </c>
      <c r="D168" s="20" t="s">
        <v>188</v>
      </c>
      <c r="E168" s="20" t="s">
        <v>189</v>
      </c>
      <c r="F168" s="21">
        <v>6538400</v>
      </c>
      <c r="G168" s="22">
        <v>529773860</v>
      </c>
      <c r="H168" s="22">
        <v>7.0000000000000007E-2</v>
      </c>
      <c r="I168" s="12"/>
      <c r="J168" s="18"/>
      <c r="K168" s="18"/>
      <c r="L168" s="12"/>
      <c r="M168" s="12"/>
      <c r="N168" s="12"/>
      <c r="O168" s="12"/>
    </row>
    <row r="169" spans="1:15" ht="35.25" customHeight="1" x14ac:dyDescent="0.2">
      <c r="A169" s="12"/>
      <c r="B169" s="19" t="s">
        <v>409</v>
      </c>
      <c r="C169" s="20" t="s">
        <v>410</v>
      </c>
      <c r="D169" s="20" t="s">
        <v>411</v>
      </c>
      <c r="E169" s="20" t="s">
        <v>412</v>
      </c>
      <c r="F169" s="21">
        <v>22338600</v>
      </c>
      <c r="G169" s="22">
        <v>707686848</v>
      </c>
      <c r="H169" s="22">
        <v>0.09</v>
      </c>
      <c r="I169" s="12"/>
      <c r="J169" s="18"/>
      <c r="K169" s="18"/>
      <c r="L169" s="12"/>
      <c r="M169" s="12"/>
      <c r="N169" s="12"/>
      <c r="O169" s="12"/>
    </row>
    <row r="170" spans="1:15" ht="35.25" customHeight="1" x14ac:dyDescent="0.2">
      <c r="A170" s="12"/>
      <c r="B170" s="19" t="s">
        <v>413</v>
      </c>
      <c r="C170" s="20" t="s">
        <v>414</v>
      </c>
      <c r="D170" s="20" t="s">
        <v>198</v>
      </c>
      <c r="E170" s="20" t="s">
        <v>199</v>
      </c>
      <c r="F170" s="21">
        <v>8430980</v>
      </c>
      <c r="G170" s="22">
        <v>2151586096</v>
      </c>
      <c r="H170" s="22">
        <v>0.28000000000000003</v>
      </c>
      <c r="I170" s="12"/>
      <c r="J170" s="18"/>
      <c r="K170" s="18"/>
      <c r="L170" s="12"/>
      <c r="M170" s="12"/>
      <c r="N170" s="12"/>
      <c r="O170" s="12"/>
    </row>
    <row r="171" spans="1:15" ht="35.25" customHeight="1" x14ac:dyDescent="0.2">
      <c r="A171" s="12"/>
      <c r="B171" s="19" t="s">
        <v>415</v>
      </c>
      <c r="C171" s="20" t="s">
        <v>416</v>
      </c>
      <c r="D171" s="20" t="s">
        <v>238</v>
      </c>
      <c r="E171" s="20" t="s">
        <v>239</v>
      </c>
      <c r="F171" s="21">
        <v>542860</v>
      </c>
      <c r="G171" s="22">
        <v>9115162260</v>
      </c>
      <c r="H171" s="22">
        <v>1.19</v>
      </c>
      <c r="I171" s="12"/>
      <c r="J171" s="18"/>
      <c r="K171" s="18"/>
      <c r="L171" s="12"/>
      <c r="M171" s="12"/>
      <c r="N171" s="12"/>
      <c r="O171" s="12"/>
    </row>
    <row r="172" spans="1:15" ht="35.25" customHeight="1" x14ac:dyDescent="0.2">
      <c r="A172" s="12"/>
      <c r="B172" s="19" t="s">
        <v>417</v>
      </c>
      <c r="C172" s="20" t="s">
        <v>418</v>
      </c>
      <c r="D172" s="20" t="s">
        <v>328</v>
      </c>
      <c r="E172" s="20" t="s">
        <v>329</v>
      </c>
      <c r="F172" s="21">
        <v>952758000</v>
      </c>
      <c r="G172" s="22">
        <v>760110332.39999998</v>
      </c>
      <c r="H172" s="22">
        <v>0.1</v>
      </c>
      <c r="I172" s="12"/>
      <c r="J172" s="18"/>
      <c r="K172" s="18"/>
      <c r="L172" s="12"/>
      <c r="M172" s="12"/>
      <c r="N172" s="12"/>
      <c r="O172" s="12"/>
    </row>
    <row r="173" spans="1:15" ht="35.25" customHeight="1" x14ac:dyDescent="0.2">
      <c r="A173" s="12"/>
      <c r="B173" s="19" t="s">
        <v>419</v>
      </c>
      <c r="C173" s="20" t="s">
        <v>420</v>
      </c>
      <c r="D173" s="20" t="s">
        <v>208</v>
      </c>
      <c r="E173" s="20" t="s">
        <v>209</v>
      </c>
      <c r="F173" s="21">
        <v>431021</v>
      </c>
      <c r="G173" s="22">
        <v>4683150920.25</v>
      </c>
      <c r="H173" s="22">
        <v>0.61</v>
      </c>
      <c r="I173" s="12"/>
      <c r="J173" s="18"/>
      <c r="K173" s="18"/>
      <c r="L173" s="12"/>
      <c r="M173" s="12"/>
      <c r="N173" s="12"/>
      <c r="O173" s="12"/>
    </row>
    <row r="174" spans="1:15" ht="35.25" customHeight="1" x14ac:dyDescent="0.2">
      <c r="A174" s="12"/>
      <c r="B174" s="19" t="s">
        <v>421</v>
      </c>
      <c r="C174" s="20" t="s">
        <v>422</v>
      </c>
      <c r="D174" s="20" t="s">
        <v>246</v>
      </c>
      <c r="E174" s="20" t="s">
        <v>247</v>
      </c>
      <c r="F174" s="21">
        <v>834331</v>
      </c>
      <c r="G174" s="22">
        <v>5335129579.5</v>
      </c>
      <c r="H174" s="22">
        <v>0.7</v>
      </c>
      <c r="I174" s="12"/>
      <c r="J174" s="18"/>
      <c r="K174" s="18"/>
      <c r="L174" s="12"/>
      <c r="M174" s="12"/>
      <c r="N174" s="12"/>
      <c r="O174" s="12"/>
    </row>
    <row r="175" spans="1:15" ht="35.25" customHeight="1" x14ac:dyDescent="0.2">
      <c r="A175" s="12"/>
      <c r="B175" s="19" t="s">
        <v>423</v>
      </c>
      <c r="C175" s="20" t="s">
        <v>424</v>
      </c>
      <c r="D175" s="20" t="s">
        <v>164</v>
      </c>
      <c r="E175" s="20" t="s">
        <v>165</v>
      </c>
      <c r="F175" s="21">
        <v>2187507815</v>
      </c>
      <c r="G175" s="22">
        <v>264032193.27000001</v>
      </c>
      <c r="H175" s="22">
        <v>0.03</v>
      </c>
      <c r="I175" s="12"/>
      <c r="J175" s="18"/>
      <c r="K175" s="18"/>
      <c r="L175" s="12"/>
      <c r="M175" s="12"/>
      <c r="N175" s="12"/>
      <c r="O175" s="12"/>
    </row>
    <row r="176" spans="1:15" ht="35.25" customHeight="1" x14ac:dyDescent="0.2">
      <c r="A176" s="12"/>
      <c r="B176" s="19" t="s">
        <v>425</v>
      </c>
      <c r="C176" s="20" t="s">
        <v>426</v>
      </c>
      <c r="D176" s="20" t="s">
        <v>336</v>
      </c>
      <c r="E176" s="20" t="s">
        <v>337</v>
      </c>
      <c r="F176" s="21">
        <v>24624500</v>
      </c>
      <c r="G176" s="22">
        <v>4029799425</v>
      </c>
      <c r="H176" s="22">
        <v>0.53</v>
      </c>
      <c r="I176" s="12"/>
      <c r="J176" s="18"/>
      <c r="K176" s="18"/>
      <c r="L176" s="12"/>
      <c r="M176" s="12"/>
      <c r="N176" s="12"/>
      <c r="O176" s="12"/>
    </row>
    <row r="177" spans="1:15" ht="35.25" customHeight="1" x14ac:dyDescent="0.2">
      <c r="A177" s="12"/>
      <c r="B177" s="19" t="s">
        <v>427</v>
      </c>
      <c r="C177" s="20" t="s">
        <v>428</v>
      </c>
      <c r="D177" s="20" t="s">
        <v>254</v>
      </c>
      <c r="E177" s="20" t="s">
        <v>255</v>
      </c>
      <c r="F177" s="21">
        <v>8393190</v>
      </c>
      <c r="G177" s="22">
        <v>4929740146.5</v>
      </c>
      <c r="H177" s="22">
        <v>0.64</v>
      </c>
      <c r="I177" s="12"/>
      <c r="J177" s="18"/>
      <c r="K177" s="18"/>
      <c r="L177" s="12"/>
      <c r="M177" s="12"/>
      <c r="N177" s="12"/>
      <c r="O177" s="12"/>
    </row>
    <row r="178" spans="1:15" ht="35.25" customHeight="1" x14ac:dyDescent="0.2">
      <c r="A178" s="12"/>
      <c r="B178" s="19" t="s">
        <v>429</v>
      </c>
      <c r="C178" s="20" t="s">
        <v>430</v>
      </c>
      <c r="D178" s="20" t="s">
        <v>431</v>
      </c>
      <c r="E178" s="20" t="s">
        <v>432</v>
      </c>
      <c r="F178" s="21">
        <v>4500074</v>
      </c>
      <c r="G178" s="22">
        <v>5729044209.3999996</v>
      </c>
      <c r="H178" s="22">
        <v>0.75</v>
      </c>
      <c r="I178" s="12"/>
      <c r="J178" s="18"/>
      <c r="K178" s="18"/>
      <c r="L178" s="12"/>
      <c r="M178" s="12"/>
      <c r="N178" s="12"/>
      <c r="O178" s="12"/>
    </row>
    <row r="179" spans="1:15" ht="35.25" customHeight="1" x14ac:dyDescent="0.2">
      <c r="A179" s="12"/>
      <c r="B179" s="19" t="s">
        <v>433</v>
      </c>
      <c r="C179" s="20" t="s">
        <v>434</v>
      </c>
      <c r="D179" s="20" t="s">
        <v>435</v>
      </c>
      <c r="E179" s="20" t="s">
        <v>436</v>
      </c>
      <c r="F179" s="21">
        <v>4261345</v>
      </c>
      <c r="G179" s="22">
        <v>6444005909</v>
      </c>
      <c r="H179" s="22">
        <v>0.84</v>
      </c>
      <c r="I179" s="12"/>
      <c r="J179" s="18"/>
      <c r="K179" s="18"/>
      <c r="L179" s="12"/>
      <c r="M179" s="12"/>
      <c r="N179" s="12"/>
      <c r="O179" s="12"/>
    </row>
    <row r="180" spans="1:15" ht="35.25" customHeight="1" x14ac:dyDescent="0.2">
      <c r="A180" s="12"/>
      <c r="B180" s="19" t="s">
        <v>437</v>
      </c>
      <c r="C180" s="20" t="s">
        <v>438</v>
      </c>
      <c r="D180" s="20" t="s">
        <v>439</v>
      </c>
      <c r="E180" s="20" t="s">
        <v>440</v>
      </c>
      <c r="F180" s="21">
        <v>58943</v>
      </c>
      <c r="G180" s="22">
        <v>397983136</v>
      </c>
      <c r="H180" s="22">
        <v>0.05</v>
      </c>
      <c r="I180" s="12"/>
      <c r="J180" s="18"/>
      <c r="K180" s="18"/>
      <c r="L180" s="12"/>
      <c r="M180" s="12"/>
      <c r="N180" s="12"/>
      <c r="O180" s="12"/>
    </row>
    <row r="181" spans="1:15" ht="35.25" customHeight="1" x14ac:dyDescent="0.2">
      <c r="A181" s="12"/>
      <c r="B181" s="19" t="s">
        <v>441</v>
      </c>
      <c r="C181" s="20" t="s">
        <v>442</v>
      </c>
      <c r="D181" s="20" t="s">
        <v>443</v>
      </c>
      <c r="E181" s="20" t="s">
        <v>444</v>
      </c>
      <c r="F181" s="21">
        <v>78019240</v>
      </c>
      <c r="G181" s="22">
        <v>3964157584.4000001</v>
      </c>
      <c r="H181" s="22">
        <v>0.52</v>
      </c>
      <c r="I181" s="12"/>
      <c r="J181" s="18"/>
      <c r="K181" s="18"/>
      <c r="L181" s="12"/>
      <c r="M181" s="12"/>
      <c r="N181" s="12"/>
      <c r="O181" s="12"/>
    </row>
    <row r="182" spans="1:15" ht="35.25" customHeight="1" x14ac:dyDescent="0.2">
      <c r="A182" s="12"/>
      <c r="B182" s="19" t="s">
        <v>445</v>
      </c>
      <c r="C182" s="20" t="s">
        <v>446</v>
      </c>
      <c r="D182" s="20" t="s">
        <v>447</v>
      </c>
      <c r="E182" s="20" t="s">
        <v>448</v>
      </c>
      <c r="F182" s="21">
        <v>3254650</v>
      </c>
      <c r="G182" s="22">
        <v>2085579720</v>
      </c>
      <c r="H182" s="22">
        <v>0.27</v>
      </c>
      <c r="I182" s="12"/>
      <c r="J182" s="18"/>
      <c r="K182" s="18"/>
      <c r="L182" s="12"/>
      <c r="M182" s="12"/>
      <c r="N182" s="12"/>
      <c r="O182" s="12"/>
    </row>
    <row r="183" spans="1:15" ht="35.25" customHeight="1" x14ac:dyDescent="0.2">
      <c r="A183" s="12"/>
      <c r="B183" s="19" t="s">
        <v>449</v>
      </c>
      <c r="C183" s="20" t="s">
        <v>450</v>
      </c>
      <c r="D183" s="20" t="s">
        <v>451</v>
      </c>
      <c r="E183" s="20" t="s">
        <v>452</v>
      </c>
      <c r="F183" s="21">
        <v>24479890</v>
      </c>
      <c r="G183" s="22">
        <v>1597312822.5</v>
      </c>
      <c r="H183" s="22">
        <v>0.21</v>
      </c>
      <c r="I183" s="12"/>
      <c r="J183" s="18"/>
      <c r="K183" s="18"/>
      <c r="L183" s="12"/>
      <c r="M183" s="12"/>
      <c r="N183" s="12"/>
      <c r="O183" s="12"/>
    </row>
    <row r="184" spans="1:15" ht="35.25" customHeight="1" x14ac:dyDescent="0.2">
      <c r="A184" s="12"/>
      <c r="B184" s="19" t="s">
        <v>453</v>
      </c>
      <c r="C184" s="20" t="s">
        <v>454</v>
      </c>
      <c r="D184" s="20" t="s">
        <v>455</v>
      </c>
      <c r="E184" s="20" t="s">
        <v>456</v>
      </c>
      <c r="F184" s="21">
        <v>537446500</v>
      </c>
      <c r="G184" s="22">
        <v>2239808288.75</v>
      </c>
      <c r="H184" s="22">
        <v>0.28999999999999998</v>
      </c>
      <c r="I184" s="12"/>
      <c r="J184" s="18"/>
      <c r="K184" s="18"/>
      <c r="L184" s="12"/>
      <c r="M184" s="12"/>
      <c r="N184" s="12"/>
      <c r="O184" s="12"/>
    </row>
    <row r="185" spans="1:15" ht="35.25" customHeight="1" x14ac:dyDescent="0.2">
      <c r="A185" s="12"/>
      <c r="B185" s="19" t="s">
        <v>457</v>
      </c>
      <c r="C185" s="20" t="s">
        <v>458</v>
      </c>
      <c r="D185" s="20" t="s">
        <v>459</v>
      </c>
      <c r="E185" s="20" t="s">
        <v>460</v>
      </c>
      <c r="F185" s="21">
        <v>16913900</v>
      </c>
      <c r="G185" s="22">
        <v>273954438.30000001</v>
      </c>
      <c r="H185" s="22">
        <v>0.04</v>
      </c>
      <c r="I185" s="12"/>
      <c r="J185" s="18"/>
      <c r="K185" s="18"/>
      <c r="L185" s="12"/>
      <c r="M185" s="12"/>
      <c r="N185" s="12"/>
      <c r="O185" s="12"/>
    </row>
    <row r="186" spans="1:15" ht="35.25" customHeight="1" x14ac:dyDescent="0.2">
      <c r="A186" s="12"/>
      <c r="B186" s="19" t="s">
        <v>461</v>
      </c>
      <c r="C186" s="20" t="s">
        <v>462</v>
      </c>
      <c r="D186" s="20" t="s">
        <v>463</v>
      </c>
      <c r="E186" s="20" t="s">
        <v>464</v>
      </c>
      <c r="F186" s="21">
        <v>8189840</v>
      </c>
      <c r="G186" s="22">
        <v>1637804203.2</v>
      </c>
      <c r="H186" s="22">
        <v>0.21</v>
      </c>
      <c r="I186" s="12"/>
      <c r="J186" s="18"/>
      <c r="K186" s="18"/>
      <c r="L186" s="12"/>
      <c r="M186" s="12"/>
      <c r="N186" s="12"/>
      <c r="O186" s="12"/>
    </row>
    <row r="187" spans="1:15" ht="35.25" customHeight="1" x14ac:dyDescent="0.2">
      <c r="A187" s="12"/>
      <c r="B187" s="19" t="s">
        <v>465</v>
      </c>
      <c r="C187" s="20" t="s">
        <v>466</v>
      </c>
      <c r="D187" s="20" t="s">
        <v>222</v>
      </c>
      <c r="E187" s="20" t="s">
        <v>223</v>
      </c>
      <c r="F187" s="21">
        <v>43479130</v>
      </c>
      <c r="G187" s="22">
        <v>11969804489</v>
      </c>
      <c r="H187" s="22">
        <v>1.56</v>
      </c>
      <c r="I187" s="12"/>
      <c r="J187" s="18"/>
      <c r="K187" s="18"/>
      <c r="L187" s="12"/>
      <c r="M187" s="12"/>
      <c r="N187" s="12"/>
      <c r="O187" s="12"/>
    </row>
    <row r="188" spans="1:15" ht="35.25" customHeight="1" x14ac:dyDescent="0.2">
      <c r="A188" s="12"/>
      <c r="B188" s="19" t="s">
        <v>467</v>
      </c>
      <c r="C188" s="20" t="s">
        <v>468</v>
      </c>
      <c r="D188" s="20" t="s">
        <v>469</v>
      </c>
      <c r="E188" s="20" t="s">
        <v>470</v>
      </c>
      <c r="F188" s="21">
        <v>2191240000</v>
      </c>
      <c r="G188" s="22">
        <v>51932388</v>
      </c>
      <c r="H188" s="22">
        <v>0.01</v>
      </c>
      <c r="I188" s="12"/>
      <c r="J188" s="18"/>
      <c r="K188" s="18"/>
      <c r="L188" s="12"/>
      <c r="M188" s="12"/>
      <c r="N188" s="12"/>
      <c r="O188" s="12"/>
    </row>
    <row r="189" spans="1:15" ht="35.25" customHeight="1" x14ac:dyDescent="0.2">
      <c r="A189" s="12"/>
      <c r="B189" s="19" t="s">
        <v>471</v>
      </c>
      <c r="C189" s="20" t="s">
        <v>472</v>
      </c>
      <c r="D189" s="20" t="s">
        <v>411</v>
      </c>
      <c r="E189" s="20" t="s">
        <v>412</v>
      </c>
      <c r="F189" s="21">
        <v>33695900</v>
      </c>
      <c r="G189" s="22">
        <v>1986373305</v>
      </c>
      <c r="H189" s="22">
        <v>0.26</v>
      </c>
      <c r="I189" s="12"/>
      <c r="J189" s="18"/>
      <c r="K189" s="18"/>
      <c r="L189" s="12"/>
      <c r="M189" s="12"/>
      <c r="N189" s="12"/>
      <c r="O189" s="12"/>
    </row>
    <row r="190" spans="1:15" ht="35.25" customHeight="1" x14ac:dyDescent="0.2">
      <c r="A190" s="12"/>
      <c r="B190" s="19" t="s">
        <v>473</v>
      </c>
      <c r="C190" s="20" t="s">
        <v>474</v>
      </c>
      <c r="D190" s="20" t="s">
        <v>294</v>
      </c>
      <c r="E190" s="20" t="s">
        <v>295</v>
      </c>
      <c r="F190" s="21">
        <v>8168</v>
      </c>
      <c r="G190" s="22">
        <v>1182318000</v>
      </c>
      <c r="H190" s="22">
        <v>0.15</v>
      </c>
      <c r="I190" s="12"/>
      <c r="J190" s="18"/>
      <c r="K190" s="18"/>
      <c r="L190" s="12"/>
      <c r="M190" s="12"/>
      <c r="N190" s="12"/>
      <c r="O190" s="12"/>
    </row>
    <row r="191" spans="1:15" ht="35.25" customHeight="1" x14ac:dyDescent="0.2">
      <c r="A191" s="12"/>
      <c r="B191" s="19" t="s">
        <v>475</v>
      </c>
      <c r="C191" s="20" t="s">
        <v>476</v>
      </c>
      <c r="D191" s="20" t="s">
        <v>447</v>
      </c>
      <c r="E191" s="20" t="s">
        <v>448</v>
      </c>
      <c r="F191" s="21">
        <v>1779260</v>
      </c>
      <c r="G191" s="22">
        <v>1133744472</v>
      </c>
      <c r="H191" s="22">
        <v>0.15</v>
      </c>
      <c r="I191" s="12"/>
      <c r="J191" s="18"/>
      <c r="K191" s="18"/>
      <c r="L191" s="12"/>
      <c r="M191" s="12"/>
      <c r="N191" s="12"/>
      <c r="O191" s="12"/>
    </row>
    <row r="192" spans="1:15" ht="35.25" customHeight="1" x14ac:dyDescent="0.2">
      <c r="A192" s="12"/>
      <c r="B192" s="19" t="s">
        <v>477</v>
      </c>
      <c r="C192" s="20" t="s">
        <v>478</v>
      </c>
      <c r="D192" s="20" t="s">
        <v>222</v>
      </c>
      <c r="E192" s="20" t="s">
        <v>223</v>
      </c>
      <c r="F192" s="21">
        <v>3072030</v>
      </c>
      <c r="G192" s="22">
        <v>844009522.20000005</v>
      </c>
      <c r="H192" s="22">
        <v>0.11</v>
      </c>
      <c r="I192" s="12"/>
      <c r="J192" s="18"/>
      <c r="K192" s="18"/>
      <c r="L192" s="12"/>
      <c r="M192" s="12"/>
      <c r="N192" s="12"/>
      <c r="O192" s="12"/>
    </row>
    <row r="193" spans="1:15" ht="35.25" customHeight="1" x14ac:dyDescent="0.2">
      <c r="A193" s="12"/>
      <c r="B193" s="19" t="s">
        <v>90</v>
      </c>
      <c r="C193" s="24"/>
      <c r="D193" s="24"/>
      <c r="E193" s="24"/>
      <c r="F193" s="25"/>
      <c r="G193" s="22">
        <f>SUM($G$166:$G$192)</f>
        <v>90868666444.069992</v>
      </c>
      <c r="H193" s="22">
        <f>(G193/$O$2) *100</f>
        <v>11.845309446696902</v>
      </c>
      <c r="I193" s="12"/>
      <c r="J193" s="18"/>
      <c r="K193" s="18"/>
      <c r="L193" s="12"/>
      <c r="M193" s="12"/>
      <c r="N193" s="12"/>
      <c r="O193" s="12"/>
    </row>
    <row r="194" spans="1:15" ht="35.25" customHeight="1" x14ac:dyDescent="0.2">
      <c r="A194" s="12"/>
      <c r="B194" s="13" t="s">
        <v>479</v>
      </c>
      <c r="C194" s="24"/>
      <c r="D194" s="24"/>
      <c r="E194" s="24"/>
      <c r="F194" s="25"/>
      <c r="G194" s="22"/>
      <c r="H194" s="32"/>
      <c r="I194" s="12"/>
      <c r="J194" s="18"/>
      <c r="K194" s="18"/>
      <c r="L194" s="12"/>
      <c r="M194" s="12"/>
      <c r="N194" s="12"/>
      <c r="O194" s="12"/>
    </row>
    <row r="195" spans="1:15" ht="35.25" customHeight="1" x14ac:dyDescent="0.2">
      <c r="A195" s="12"/>
      <c r="B195" s="19" t="s">
        <v>480</v>
      </c>
      <c r="C195" s="20" t="s">
        <v>481</v>
      </c>
      <c r="D195" s="20" t="s">
        <v>482</v>
      </c>
      <c r="E195" s="20" t="s">
        <v>483</v>
      </c>
      <c r="F195" s="21">
        <v>78061295</v>
      </c>
      <c r="G195" s="22">
        <v>1000745801.9</v>
      </c>
      <c r="H195" s="22">
        <v>0.13</v>
      </c>
      <c r="I195" s="12"/>
      <c r="J195" s="18"/>
      <c r="K195" s="18"/>
      <c r="L195" s="12"/>
      <c r="M195" s="12"/>
      <c r="N195" s="12"/>
      <c r="O195" s="12"/>
    </row>
    <row r="196" spans="1:15" ht="35.25" customHeight="1" x14ac:dyDescent="0.2">
      <c r="A196" s="12"/>
      <c r="B196" s="19" t="s">
        <v>90</v>
      </c>
      <c r="C196" s="24"/>
      <c r="D196" s="24"/>
      <c r="E196" s="24"/>
      <c r="F196" s="25"/>
      <c r="G196" s="22">
        <f>SUM($G$195)</f>
        <v>1000745801.9</v>
      </c>
      <c r="H196" s="22">
        <f>(G196/$O$2) *100</f>
        <v>0.13045358939304572</v>
      </c>
      <c r="I196" s="12"/>
      <c r="J196" s="18"/>
      <c r="K196" s="18"/>
      <c r="L196" s="12"/>
      <c r="M196" s="12"/>
      <c r="N196" s="12"/>
      <c r="O196" s="12"/>
    </row>
    <row r="197" spans="1:15" ht="35.25" customHeight="1" x14ac:dyDescent="0.2">
      <c r="A197" s="12"/>
      <c r="B197" s="13" t="s">
        <v>484</v>
      </c>
      <c r="C197" s="24"/>
      <c r="D197" s="24"/>
      <c r="E197" s="24"/>
      <c r="F197" s="25"/>
      <c r="G197" s="22"/>
      <c r="H197" s="22"/>
      <c r="I197" s="12"/>
      <c r="J197" s="18"/>
      <c r="K197" s="18"/>
      <c r="L197" s="12"/>
      <c r="M197" s="12"/>
      <c r="N197" s="12"/>
      <c r="O197" s="12"/>
    </row>
    <row r="198" spans="1:15" ht="35.25" customHeight="1" x14ac:dyDescent="0.2">
      <c r="A198" s="12"/>
      <c r="B198" s="19" t="s">
        <v>485</v>
      </c>
      <c r="C198" s="20" t="s">
        <v>486</v>
      </c>
      <c r="D198" s="20" t="s">
        <v>487</v>
      </c>
      <c r="E198" s="20" t="s">
        <v>488</v>
      </c>
      <c r="F198" s="21">
        <v>1943835</v>
      </c>
      <c r="G198" s="22">
        <v>699312369.97000003</v>
      </c>
      <c r="H198" s="22">
        <v>0.09</v>
      </c>
      <c r="I198" s="12"/>
      <c r="J198" s="18"/>
      <c r="K198" s="18"/>
      <c r="L198" s="12"/>
      <c r="M198" s="12"/>
      <c r="N198" s="12"/>
      <c r="O198" s="12"/>
    </row>
    <row r="199" spans="1:15" ht="35.25" customHeight="1" x14ac:dyDescent="0.2">
      <c r="A199" s="12"/>
      <c r="B199" s="19" t="s">
        <v>90</v>
      </c>
      <c r="C199" s="24"/>
      <c r="D199" s="24"/>
      <c r="E199" s="24"/>
      <c r="F199" s="25"/>
      <c r="G199" s="22">
        <f>SUM($G$198)</f>
        <v>699312369.97000003</v>
      </c>
      <c r="H199" s="22">
        <f>(G199/$O$2) *100</f>
        <v>9.1159821601390065E-2</v>
      </c>
      <c r="I199" s="12"/>
      <c r="J199" s="18"/>
      <c r="K199" s="18"/>
      <c r="L199" s="12"/>
      <c r="M199" s="12"/>
      <c r="N199" s="12"/>
      <c r="O199" s="12"/>
    </row>
    <row r="200" spans="1:15" ht="35.25" customHeight="1" x14ac:dyDescent="0.2">
      <c r="A200" s="12"/>
      <c r="B200" s="13" t="s">
        <v>489</v>
      </c>
      <c r="C200" s="24"/>
      <c r="D200" s="24"/>
      <c r="E200" s="24"/>
      <c r="F200" s="25"/>
      <c r="G200" s="22"/>
      <c r="H200" s="32"/>
      <c r="I200" s="12"/>
      <c r="J200" s="18"/>
      <c r="K200" s="18"/>
      <c r="L200" s="12"/>
      <c r="M200" s="12"/>
      <c r="N200" s="12"/>
      <c r="O200" s="12"/>
    </row>
    <row r="201" spans="1:15" ht="35.25" customHeight="1" x14ac:dyDescent="0.2">
      <c r="A201" s="12"/>
      <c r="B201" s="19" t="s">
        <v>90</v>
      </c>
      <c r="C201" s="24"/>
      <c r="D201" s="24"/>
      <c r="E201" s="24"/>
      <c r="F201" s="25"/>
      <c r="G201" s="22"/>
      <c r="H201" s="22">
        <f>(G201/$O$2) *100</f>
        <v>0</v>
      </c>
      <c r="I201" s="12"/>
      <c r="J201" s="18"/>
      <c r="K201" s="18"/>
      <c r="L201" s="12"/>
      <c r="M201" s="12"/>
      <c r="N201" s="12"/>
      <c r="O201" s="12"/>
    </row>
    <row r="202" spans="1:15" ht="35.25" customHeight="1" x14ac:dyDescent="0.2">
      <c r="A202" s="12"/>
      <c r="B202" s="13" t="s">
        <v>490</v>
      </c>
      <c r="C202" s="24"/>
      <c r="D202" s="24"/>
      <c r="E202" s="24"/>
      <c r="F202" s="25"/>
      <c r="G202" s="22"/>
      <c r="H202" s="32"/>
      <c r="I202" s="12"/>
      <c r="J202" s="18"/>
      <c r="K202" s="18"/>
      <c r="L202" s="12"/>
      <c r="M202" s="12"/>
      <c r="N202" s="12"/>
      <c r="O202" s="12"/>
    </row>
    <row r="203" spans="1:15" ht="35.25" customHeight="1" x14ac:dyDescent="0.2">
      <c r="A203" s="12"/>
      <c r="B203" s="19" t="s">
        <v>90</v>
      </c>
      <c r="C203" s="24"/>
      <c r="D203" s="24"/>
      <c r="E203" s="24"/>
      <c r="F203" s="25"/>
      <c r="G203" s="22"/>
      <c r="H203" s="22">
        <f>(G203/$O$2) *100</f>
        <v>0</v>
      </c>
      <c r="I203" s="12"/>
      <c r="J203" s="18"/>
      <c r="K203" s="18"/>
      <c r="L203" s="12"/>
      <c r="M203" s="12"/>
      <c r="N203" s="12"/>
      <c r="O203" s="12"/>
    </row>
    <row r="204" spans="1:15" ht="35.25" customHeight="1" x14ac:dyDescent="0.2">
      <c r="A204" s="12"/>
      <c r="B204" s="31" t="s">
        <v>491</v>
      </c>
      <c r="C204" s="24"/>
      <c r="D204" s="24"/>
      <c r="E204" s="24"/>
      <c r="F204" s="25"/>
      <c r="G204" s="22"/>
      <c r="H204" s="35"/>
      <c r="I204" s="12"/>
      <c r="J204" s="18"/>
      <c r="K204" s="18"/>
      <c r="L204" s="12"/>
      <c r="M204" s="12"/>
      <c r="N204" s="12"/>
      <c r="O204" s="12"/>
    </row>
    <row r="205" spans="1:15" ht="35.25" customHeight="1" x14ac:dyDescent="0.2">
      <c r="A205" s="12"/>
      <c r="B205" s="19" t="s">
        <v>492</v>
      </c>
      <c r="C205" s="20"/>
      <c r="D205" s="20" t="s">
        <v>194</v>
      </c>
      <c r="E205" s="20" t="s">
        <v>195</v>
      </c>
      <c r="F205" s="21"/>
      <c r="G205" s="22">
        <v>28422730.579999998</v>
      </c>
      <c r="H205" s="22">
        <v>0</v>
      </c>
      <c r="I205" s="12"/>
      <c r="J205" s="18"/>
      <c r="K205" s="18"/>
      <c r="L205" s="12"/>
      <c r="M205" s="12"/>
      <c r="N205" s="12"/>
      <c r="O205" s="12"/>
    </row>
    <row r="206" spans="1:15" ht="35.25" customHeight="1" x14ac:dyDescent="0.2">
      <c r="A206" s="12"/>
      <c r="B206" s="19" t="s">
        <v>493</v>
      </c>
      <c r="C206" s="20"/>
      <c r="D206" s="20" t="s">
        <v>194</v>
      </c>
      <c r="E206" s="20" t="s">
        <v>195</v>
      </c>
      <c r="F206" s="21"/>
      <c r="G206" s="22">
        <v>33306.660000000003</v>
      </c>
      <c r="H206" s="22">
        <v>0</v>
      </c>
      <c r="I206" s="12"/>
      <c r="J206" s="18"/>
      <c r="K206" s="18"/>
      <c r="L206" s="12"/>
      <c r="M206" s="12"/>
      <c r="N206" s="12"/>
      <c r="O206" s="12"/>
    </row>
    <row r="207" spans="1:15" ht="35.25" customHeight="1" x14ac:dyDescent="0.2">
      <c r="A207" s="12"/>
      <c r="B207" s="19" t="s">
        <v>494</v>
      </c>
      <c r="C207" s="20"/>
      <c r="D207" s="20" t="s">
        <v>194</v>
      </c>
      <c r="E207" s="20" t="s">
        <v>195</v>
      </c>
      <c r="F207" s="21"/>
      <c r="G207" s="22">
        <v>4884.2299999999996</v>
      </c>
      <c r="H207" s="22">
        <v>0</v>
      </c>
      <c r="I207" s="12"/>
      <c r="J207" s="18"/>
      <c r="K207" s="18"/>
      <c r="L207" s="12"/>
      <c r="M207" s="12"/>
      <c r="N207" s="12"/>
      <c r="O207" s="12"/>
    </row>
    <row r="208" spans="1:15" ht="35.25" customHeight="1" x14ac:dyDescent="0.2">
      <c r="A208" s="12"/>
      <c r="B208" s="19" t="s">
        <v>495</v>
      </c>
      <c r="C208" s="20"/>
      <c r="D208" s="20" t="s">
        <v>194</v>
      </c>
      <c r="E208" s="20" t="s">
        <v>195</v>
      </c>
      <c r="F208" s="21"/>
      <c r="G208" s="22">
        <v>2498733.9300000002</v>
      </c>
      <c r="H208" s="22">
        <v>0</v>
      </c>
      <c r="I208" s="12"/>
      <c r="J208" s="18"/>
      <c r="K208" s="18"/>
      <c r="L208" s="12"/>
      <c r="M208" s="12"/>
      <c r="N208" s="12"/>
      <c r="O208" s="12"/>
    </row>
    <row r="209" spans="1:15" ht="35.25" customHeight="1" x14ac:dyDescent="0.2">
      <c r="A209" s="12"/>
      <c r="B209" s="19" t="s">
        <v>496</v>
      </c>
      <c r="C209" s="20"/>
      <c r="D209" s="20" t="s">
        <v>222</v>
      </c>
      <c r="E209" s="20" t="s">
        <v>223</v>
      </c>
      <c r="F209" s="21"/>
      <c r="G209" s="22">
        <v>8511598.9299999997</v>
      </c>
      <c r="H209" s="22">
        <v>0</v>
      </c>
      <c r="I209" s="12"/>
      <c r="J209" s="18"/>
      <c r="K209" s="18"/>
      <c r="L209" s="12"/>
      <c r="M209" s="12"/>
      <c r="N209" s="12"/>
      <c r="O209" s="12"/>
    </row>
    <row r="210" spans="1:15" ht="35.25" customHeight="1" x14ac:dyDescent="0.2">
      <c r="A210" s="12"/>
      <c r="B210" s="19" t="s">
        <v>497</v>
      </c>
      <c r="C210" s="20"/>
      <c r="D210" s="20" t="s">
        <v>222</v>
      </c>
      <c r="E210" s="20" t="s">
        <v>223</v>
      </c>
      <c r="F210" s="21"/>
      <c r="G210" s="22">
        <v>10257030.08</v>
      </c>
      <c r="H210" s="22">
        <v>0</v>
      </c>
      <c r="I210" s="12"/>
      <c r="J210" s="18"/>
      <c r="K210" s="18"/>
      <c r="L210" s="12"/>
      <c r="M210" s="12"/>
      <c r="N210" s="12"/>
      <c r="O210" s="12"/>
    </row>
    <row r="211" spans="1:15" ht="35.25" customHeight="1" x14ac:dyDescent="0.2">
      <c r="A211" s="12"/>
      <c r="B211" s="19" t="s">
        <v>498</v>
      </c>
      <c r="C211" s="20"/>
      <c r="D211" s="20" t="s">
        <v>222</v>
      </c>
      <c r="E211" s="20" t="s">
        <v>223</v>
      </c>
      <c r="F211" s="21"/>
      <c r="G211" s="22">
        <v>65039935.390000001</v>
      </c>
      <c r="H211" s="22">
        <v>0.01</v>
      </c>
      <c r="I211" s="12"/>
      <c r="J211" s="18"/>
      <c r="K211" s="18"/>
      <c r="L211" s="12"/>
      <c r="M211" s="12"/>
      <c r="N211" s="12"/>
      <c r="O211" s="12"/>
    </row>
    <row r="212" spans="1:15" ht="35.25" customHeight="1" x14ac:dyDescent="0.2">
      <c r="A212" s="12"/>
      <c r="B212" s="19" t="s">
        <v>499</v>
      </c>
      <c r="C212" s="20"/>
      <c r="D212" s="20" t="s">
        <v>222</v>
      </c>
      <c r="E212" s="20" t="s">
        <v>223</v>
      </c>
      <c r="F212" s="21"/>
      <c r="G212" s="22">
        <v>6152581.8700000001</v>
      </c>
      <c r="H212" s="22">
        <v>0</v>
      </c>
      <c r="I212" s="12"/>
      <c r="J212" s="18"/>
      <c r="K212" s="18"/>
      <c r="L212" s="12"/>
      <c r="M212" s="12"/>
      <c r="N212" s="12"/>
      <c r="O212" s="12"/>
    </row>
    <row r="213" spans="1:15" ht="35.25" customHeight="1" x14ac:dyDescent="0.2">
      <c r="A213" s="12"/>
      <c r="B213" s="19" t="s">
        <v>500</v>
      </c>
      <c r="C213" s="20"/>
      <c r="D213" s="20" t="s">
        <v>222</v>
      </c>
      <c r="E213" s="20" t="s">
        <v>223</v>
      </c>
      <c r="F213" s="21"/>
      <c r="G213" s="22">
        <v>182368.22</v>
      </c>
      <c r="H213" s="22">
        <v>0</v>
      </c>
      <c r="I213" s="12"/>
      <c r="J213" s="18"/>
      <c r="K213" s="18"/>
      <c r="L213" s="12"/>
      <c r="M213" s="12"/>
      <c r="N213" s="12"/>
      <c r="O213" s="12"/>
    </row>
    <row r="214" spans="1:15" ht="35.25" customHeight="1" x14ac:dyDescent="0.2">
      <c r="A214" s="12"/>
      <c r="B214" s="19" t="s">
        <v>501</v>
      </c>
      <c r="C214" s="20"/>
      <c r="D214" s="20" t="s">
        <v>222</v>
      </c>
      <c r="E214" s="20" t="s">
        <v>223</v>
      </c>
      <c r="F214" s="21"/>
      <c r="G214" s="22">
        <v>16107704.25</v>
      </c>
      <c r="H214" s="22">
        <v>0</v>
      </c>
      <c r="I214" s="12"/>
      <c r="J214" s="18"/>
      <c r="K214" s="18"/>
      <c r="L214" s="12"/>
      <c r="M214" s="12"/>
      <c r="N214" s="12"/>
      <c r="O214" s="12"/>
    </row>
    <row r="215" spans="1:15" ht="35.25" customHeight="1" x14ac:dyDescent="0.2">
      <c r="A215" s="12"/>
      <c r="B215" s="19" t="s">
        <v>502</v>
      </c>
      <c r="C215" s="20"/>
      <c r="D215" s="20" t="s">
        <v>222</v>
      </c>
      <c r="E215" s="20" t="s">
        <v>223</v>
      </c>
      <c r="F215" s="21"/>
      <c r="G215" s="22">
        <v>10816.15</v>
      </c>
      <c r="H215" s="22">
        <v>0</v>
      </c>
      <c r="I215" s="12"/>
      <c r="J215" s="18"/>
      <c r="K215" s="18"/>
      <c r="L215" s="12"/>
      <c r="M215" s="12"/>
      <c r="N215" s="12"/>
      <c r="O215" s="12"/>
    </row>
    <row r="216" spans="1:15" ht="35.25" customHeight="1" x14ac:dyDescent="0.2">
      <c r="A216" s="12"/>
      <c r="B216" s="19" t="s">
        <v>503</v>
      </c>
      <c r="C216" s="20"/>
      <c r="D216" s="20" t="s">
        <v>222</v>
      </c>
      <c r="E216" s="20" t="s">
        <v>223</v>
      </c>
      <c r="F216" s="21"/>
      <c r="G216" s="22">
        <v>133541168.20999999</v>
      </c>
      <c r="H216" s="22">
        <v>0.02</v>
      </c>
      <c r="I216" s="12"/>
      <c r="J216" s="18"/>
      <c r="K216" s="18"/>
      <c r="L216" s="12"/>
      <c r="M216" s="12"/>
      <c r="N216" s="12"/>
      <c r="O216" s="12"/>
    </row>
    <row r="217" spans="1:15" ht="35.25" customHeight="1" x14ac:dyDescent="0.2">
      <c r="A217" s="12"/>
      <c r="B217" s="19" t="s">
        <v>504</v>
      </c>
      <c r="C217" s="20"/>
      <c r="D217" s="20" t="s">
        <v>222</v>
      </c>
      <c r="E217" s="20" t="s">
        <v>223</v>
      </c>
      <c r="F217" s="21"/>
      <c r="G217" s="22">
        <v>46023010.149999999</v>
      </c>
      <c r="H217" s="22">
        <v>0.01</v>
      </c>
      <c r="I217" s="12"/>
      <c r="J217" s="18"/>
      <c r="K217" s="18"/>
      <c r="L217" s="12"/>
      <c r="M217" s="12"/>
      <c r="N217" s="12"/>
      <c r="O217" s="12"/>
    </row>
    <row r="218" spans="1:15" ht="35.25" customHeight="1" x14ac:dyDescent="0.2">
      <c r="A218" s="12"/>
      <c r="B218" s="19" t="s">
        <v>505</v>
      </c>
      <c r="C218" s="20"/>
      <c r="D218" s="20" t="s">
        <v>222</v>
      </c>
      <c r="E218" s="20" t="s">
        <v>223</v>
      </c>
      <c r="F218" s="21"/>
      <c r="G218" s="22">
        <v>10376.93</v>
      </c>
      <c r="H218" s="22">
        <v>0</v>
      </c>
      <c r="I218" s="12"/>
      <c r="J218" s="18"/>
      <c r="K218" s="18"/>
      <c r="L218" s="12"/>
      <c r="M218" s="12"/>
      <c r="N218" s="12"/>
      <c r="O218" s="12"/>
    </row>
    <row r="219" spans="1:15" ht="35.25" customHeight="1" x14ac:dyDescent="0.2">
      <c r="A219" s="12"/>
      <c r="B219" s="19" t="s">
        <v>90</v>
      </c>
      <c r="C219" s="24"/>
      <c r="D219" s="24"/>
      <c r="E219" s="24"/>
      <c r="F219" s="25"/>
      <c r="G219" s="22">
        <f>SUM($G$205:$G$218)</f>
        <v>316796245.57999998</v>
      </c>
      <c r="H219" s="22">
        <f>(G219/$O$2) *100</f>
        <v>4.1296408402302177E-2</v>
      </c>
      <c r="I219" s="12"/>
      <c r="J219" s="18"/>
      <c r="K219" s="18"/>
      <c r="L219" s="12"/>
      <c r="M219" s="12"/>
      <c r="N219" s="12"/>
      <c r="O219" s="12"/>
    </row>
    <row r="220" spans="1:15" ht="35.25" customHeight="1" x14ac:dyDescent="0.2">
      <c r="A220" s="12"/>
      <c r="B220" s="31" t="s">
        <v>506</v>
      </c>
      <c r="C220" s="24"/>
      <c r="D220" s="24"/>
      <c r="E220" s="24"/>
      <c r="F220" s="25"/>
      <c r="G220" s="22"/>
      <c r="H220" s="32"/>
      <c r="I220" s="12"/>
      <c r="J220" s="18"/>
      <c r="K220" s="18"/>
      <c r="L220" s="12"/>
      <c r="M220" s="12"/>
      <c r="N220" s="12"/>
      <c r="O220" s="12"/>
    </row>
    <row r="221" spans="1:15" ht="35.25" customHeight="1" x14ac:dyDescent="0.2">
      <c r="A221" s="12"/>
      <c r="B221" s="19" t="s">
        <v>90</v>
      </c>
      <c r="C221" s="24"/>
      <c r="D221" s="24"/>
      <c r="E221" s="24"/>
      <c r="F221" s="25"/>
      <c r="G221" s="22"/>
      <c r="H221" s="22">
        <f>(G221/$O$2) *100</f>
        <v>0</v>
      </c>
      <c r="I221" s="12"/>
      <c r="J221" s="18"/>
      <c r="K221" s="18"/>
      <c r="L221" s="12"/>
      <c r="M221" s="12"/>
      <c r="N221" s="12"/>
      <c r="O221" s="12"/>
    </row>
    <row r="222" spans="1:15" ht="35.25" customHeight="1" x14ac:dyDescent="0.2">
      <c r="A222" s="12"/>
      <c r="B222" s="13" t="s">
        <v>507</v>
      </c>
      <c r="C222" s="24"/>
      <c r="D222" s="24"/>
      <c r="E222" s="24"/>
      <c r="F222" s="25"/>
      <c r="G222" s="22"/>
      <c r="H222" s="32"/>
      <c r="I222" s="12"/>
      <c r="J222" s="18"/>
      <c r="K222" s="18"/>
      <c r="L222" s="12"/>
      <c r="M222" s="12"/>
      <c r="N222" s="12"/>
      <c r="O222" s="12"/>
    </row>
    <row r="223" spans="1:15" ht="35.25" customHeight="1" x14ac:dyDescent="0.2">
      <c r="A223" s="12"/>
      <c r="B223" s="19" t="s">
        <v>90</v>
      </c>
      <c r="C223" s="24"/>
      <c r="D223" s="24"/>
      <c r="E223" s="24"/>
      <c r="F223" s="25"/>
      <c r="G223" s="22"/>
      <c r="H223" s="22">
        <f>(G223/$O$2) *100</f>
        <v>0</v>
      </c>
      <c r="I223" s="12"/>
      <c r="J223" s="18"/>
      <c r="K223" s="18"/>
      <c r="L223" s="12"/>
      <c r="M223" s="12"/>
      <c r="N223" s="12"/>
      <c r="O223" s="12"/>
    </row>
    <row r="224" spans="1:15" ht="35.25" customHeight="1" x14ac:dyDescent="0.2">
      <c r="A224" s="12"/>
      <c r="B224" s="13" t="s">
        <v>508</v>
      </c>
      <c r="C224" s="24"/>
      <c r="D224" s="24"/>
      <c r="E224" s="24"/>
      <c r="F224" s="25"/>
      <c r="G224" s="22"/>
      <c r="H224" s="32"/>
      <c r="I224" s="12"/>
      <c r="J224" s="18"/>
      <c r="K224" s="18"/>
      <c r="L224" s="12"/>
      <c r="M224" s="12"/>
      <c r="N224" s="12"/>
      <c r="O224" s="12"/>
    </row>
    <row r="225" spans="1:15" ht="35.25" customHeight="1" x14ac:dyDescent="0.2">
      <c r="A225" s="12"/>
      <c r="B225" s="19" t="s">
        <v>509</v>
      </c>
      <c r="C225" s="20"/>
      <c r="D225" s="20" t="s">
        <v>510</v>
      </c>
      <c r="E225" s="20" t="s">
        <v>511</v>
      </c>
      <c r="F225" s="21"/>
      <c r="G225" s="22">
        <v>44580.12</v>
      </c>
      <c r="H225" s="22">
        <v>0</v>
      </c>
      <c r="I225" s="12"/>
      <c r="J225" s="18"/>
      <c r="K225" s="18"/>
      <c r="L225" s="12"/>
      <c r="M225" s="12"/>
      <c r="N225" s="12"/>
      <c r="O225" s="12"/>
    </row>
    <row r="226" spans="1:15" ht="35.25" customHeight="1" x14ac:dyDescent="0.2">
      <c r="A226" s="12"/>
      <c r="B226" s="19" t="s">
        <v>512</v>
      </c>
      <c r="C226" s="20"/>
      <c r="D226" s="20" t="s">
        <v>510</v>
      </c>
      <c r="E226" s="20" t="s">
        <v>511</v>
      </c>
      <c r="F226" s="21"/>
      <c r="G226" s="22">
        <v>1093470.1599999999</v>
      </c>
      <c r="H226" s="22">
        <v>0</v>
      </c>
      <c r="I226" s="12"/>
      <c r="J226" s="18"/>
      <c r="K226" s="18"/>
      <c r="L226" s="12"/>
      <c r="M226" s="12"/>
      <c r="N226" s="12"/>
      <c r="O226" s="12"/>
    </row>
    <row r="227" spans="1:15" ht="35.25" customHeight="1" x14ac:dyDescent="0.2">
      <c r="A227" s="12"/>
      <c r="B227" s="19" t="s">
        <v>513</v>
      </c>
      <c r="C227" s="20"/>
      <c r="D227" s="20" t="s">
        <v>510</v>
      </c>
      <c r="E227" s="20" t="s">
        <v>511</v>
      </c>
      <c r="F227" s="21"/>
      <c r="G227" s="22">
        <v>6721.38</v>
      </c>
      <c r="H227" s="22">
        <v>0</v>
      </c>
      <c r="I227" s="12"/>
      <c r="J227" s="18"/>
      <c r="K227" s="18"/>
      <c r="L227" s="12"/>
      <c r="M227" s="12"/>
      <c r="N227" s="12"/>
      <c r="O227" s="12"/>
    </row>
    <row r="228" spans="1:15" ht="35.25" customHeight="1" x14ac:dyDescent="0.2">
      <c r="A228" s="12"/>
      <c r="B228" s="19" t="s">
        <v>514</v>
      </c>
      <c r="C228" s="20"/>
      <c r="D228" s="20" t="s">
        <v>510</v>
      </c>
      <c r="E228" s="20" t="s">
        <v>511</v>
      </c>
      <c r="F228" s="21"/>
      <c r="G228" s="22">
        <v>8680.7800000000007</v>
      </c>
      <c r="H228" s="22">
        <v>0</v>
      </c>
      <c r="I228" s="12"/>
      <c r="J228" s="18"/>
      <c r="K228" s="18"/>
      <c r="L228" s="12"/>
      <c r="M228" s="12"/>
      <c r="N228" s="12"/>
      <c r="O228" s="12"/>
    </row>
    <row r="229" spans="1:15" ht="35.25" customHeight="1" x14ac:dyDescent="0.2">
      <c r="A229" s="12"/>
      <c r="B229" s="19" t="s">
        <v>515</v>
      </c>
      <c r="C229" s="20"/>
      <c r="D229" s="20" t="s">
        <v>510</v>
      </c>
      <c r="E229" s="20" t="s">
        <v>511</v>
      </c>
      <c r="F229" s="21"/>
      <c r="G229" s="22">
        <v>8611.51</v>
      </c>
      <c r="H229" s="22">
        <v>0</v>
      </c>
      <c r="I229" s="12"/>
      <c r="J229" s="18"/>
      <c r="K229" s="18"/>
      <c r="L229" s="12"/>
      <c r="M229" s="12"/>
      <c r="N229" s="12"/>
      <c r="O229" s="12"/>
    </row>
    <row r="230" spans="1:15" ht="35.25" customHeight="1" x14ac:dyDescent="0.2">
      <c r="A230" s="12"/>
      <c r="B230" s="19" t="s">
        <v>516</v>
      </c>
      <c r="C230" s="20"/>
      <c r="D230" s="20" t="s">
        <v>510</v>
      </c>
      <c r="E230" s="20" t="s">
        <v>511</v>
      </c>
      <c r="F230" s="21"/>
      <c r="G230" s="22">
        <v>10472.35</v>
      </c>
      <c r="H230" s="22">
        <v>0</v>
      </c>
      <c r="I230" s="12"/>
      <c r="J230" s="18"/>
      <c r="K230" s="18"/>
      <c r="L230" s="12"/>
      <c r="M230" s="12"/>
      <c r="N230" s="12"/>
      <c r="O230" s="12"/>
    </row>
    <row r="231" spans="1:15" ht="35.25" customHeight="1" x14ac:dyDescent="0.2">
      <c r="A231" s="12"/>
      <c r="B231" s="19" t="s">
        <v>517</v>
      </c>
      <c r="C231" s="20"/>
      <c r="D231" s="20" t="s">
        <v>510</v>
      </c>
      <c r="E231" s="20" t="s">
        <v>511</v>
      </c>
      <c r="F231" s="21"/>
      <c r="G231" s="22">
        <v>51459.69</v>
      </c>
      <c r="H231" s="22">
        <v>0</v>
      </c>
      <c r="I231" s="12"/>
      <c r="J231" s="18"/>
      <c r="K231" s="18"/>
      <c r="L231" s="12"/>
      <c r="M231" s="12"/>
      <c r="N231" s="12"/>
      <c r="O231" s="12"/>
    </row>
    <row r="232" spans="1:15" ht="35.25" customHeight="1" x14ac:dyDescent="0.2">
      <c r="A232" s="12"/>
      <c r="B232" s="19" t="s">
        <v>518</v>
      </c>
      <c r="C232" s="20"/>
      <c r="D232" s="20" t="s">
        <v>510</v>
      </c>
      <c r="E232" s="20" t="s">
        <v>511</v>
      </c>
      <c r="F232" s="21"/>
      <c r="G232" s="22">
        <v>10746.81</v>
      </c>
      <c r="H232" s="22">
        <v>0</v>
      </c>
      <c r="I232" s="12"/>
      <c r="J232" s="18"/>
      <c r="K232" s="18"/>
      <c r="L232" s="12"/>
      <c r="M232" s="12"/>
      <c r="N232" s="12"/>
      <c r="O232" s="12"/>
    </row>
    <row r="233" spans="1:15" ht="35.25" customHeight="1" x14ac:dyDescent="0.2">
      <c r="A233" s="12"/>
      <c r="B233" s="19" t="s">
        <v>519</v>
      </c>
      <c r="C233" s="20"/>
      <c r="D233" s="20" t="s">
        <v>194</v>
      </c>
      <c r="E233" s="20" t="s">
        <v>195</v>
      </c>
      <c r="F233" s="21"/>
      <c r="G233" s="22">
        <v>4866.82</v>
      </c>
      <c r="H233" s="22">
        <v>0</v>
      </c>
      <c r="I233" s="12"/>
      <c r="J233" s="18"/>
      <c r="K233" s="18"/>
      <c r="L233" s="12"/>
      <c r="M233" s="12"/>
      <c r="N233" s="12"/>
      <c r="O233" s="12"/>
    </row>
    <row r="234" spans="1:15" ht="35.25" customHeight="1" x14ac:dyDescent="0.2">
      <c r="A234" s="12"/>
      <c r="B234" s="19" t="s">
        <v>90</v>
      </c>
      <c r="C234" s="24"/>
      <c r="D234" s="24"/>
      <c r="E234" s="24"/>
      <c r="F234" s="25"/>
      <c r="G234" s="22">
        <f>SUM($G$225:$G$233)</f>
        <v>1239609.6200000001</v>
      </c>
      <c r="H234" s="22">
        <f>(G234/$O$2) *100</f>
        <v>1.6159100949324646E-4</v>
      </c>
      <c r="I234" s="12"/>
      <c r="J234" s="18"/>
      <c r="K234" s="18"/>
      <c r="L234" s="12"/>
      <c r="M234" s="12"/>
      <c r="N234" s="12"/>
      <c r="O234" s="12"/>
    </row>
    <row r="235" spans="1:15" ht="35.25" customHeight="1" x14ac:dyDescent="0.2">
      <c r="A235" s="12"/>
      <c r="B235" s="13" t="s">
        <v>520</v>
      </c>
      <c r="C235" s="24"/>
      <c r="D235" s="24"/>
      <c r="E235" s="24"/>
      <c r="F235" s="25"/>
      <c r="G235" s="22"/>
      <c r="H235" s="32"/>
      <c r="I235" s="12"/>
      <c r="J235" s="18"/>
      <c r="K235" s="18"/>
      <c r="L235" s="12"/>
      <c r="M235" s="12"/>
      <c r="N235" s="12"/>
      <c r="O235" s="12"/>
    </row>
    <row r="236" spans="1:15" ht="35.25" customHeight="1" x14ac:dyDescent="0.2">
      <c r="A236" s="12"/>
      <c r="B236" s="19" t="s">
        <v>90</v>
      </c>
      <c r="C236" s="24"/>
      <c r="D236" s="24"/>
      <c r="E236" s="24"/>
      <c r="F236" s="25"/>
      <c r="G236" s="22"/>
      <c r="H236" s="22">
        <f>(G236/$O$2) *100</f>
        <v>0</v>
      </c>
      <c r="I236" s="12"/>
      <c r="J236" s="18"/>
      <c r="K236" s="18"/>
      <c r="L236" s="12"/>
      <c r="M236" s="12"/>
      <c r="N236" s="12"/>
      <c r="O236" s="12"/>
    </row>
    <row r="237" spans="1:15" ht="35.25" customHeight="1" x14ac:dyDescent="0.2">
      <c r="A237" s="12"/>
      <c r="B237" s="36" t="s">
        <v>521</v>
      </c>
      <c r="C237" s="37"/>
      <c r="D237" s="37"/>
      <c r="E237" s="37"/>
      <c r="F237" s="38"/>
      <c r="G237" s="39"/>
      <c r="H237" s="40"/>
      <c r="I237" s="12"/>
      <c r="J237" s="18"/>
      <c r="K237" s="18"/>
      <c r="L237" s="12"/>
      <c r="M237" s="12"/>
      <c r="N237" s="12"/>
      <c r="O237" s="12"/>
    </row>
    <row r="238" spans="1:15" ht="35.25" customHeight="1" x14ac:dyDescent="0.2">
      <c r="A238" s="12"/>
      <c r="B238" s="41" t="s">
        <v>425</v>
      </c>
      <c r="C238" s="42"/>
      <c r="D238" s="42" t="s">
        <v>336</v>
      </c>
      <c r="E238" s="42" t="s">
        <v>337</v>
      </c>
      <c r="F238" s="43"/>
      <c r="G238" s="39">
        <v>184824.5</v>
      </c>
      <c r="H238" s="39">
        <v>0</v>
      </c>
      <c r="I238" s="12"/>
      <c r="J238" s="18"/>
      <c r="K238" s="18"/>
      <c r="L238" s="12"/>
      <c r="M238" s="12"/>
      <c r="N238" s="12"/>
      <c r="O238" s="12"/>
    </row>
    <row r="239" spans="1:15" ht="35.25" customHeight="1" x14ac:dyDescent="0.2">
      <c r="A239" s="12"/>
      <c r="B239" s="41" t="s">
        <v>90</v>
      </c>
      <c r="C239" s="37"/>
      <c r="D239" s="37"/>
      <c r="E239" s="37"/>
      <c r="F239" s="38"/>
      <c r="G239" s="39">
        <f>SUM($G$238)</f>
        <v>184824.5</v>
      </c>
      <c r="H239" s="39">
        <f>(G239/$O$2) *100</f>
        <v>2.409305078971921E-5</v>
      </c>
      <c r="I239" s="12"/>
      <c r="J239" s="18"/>
      <c r="K239" s="18"/>
      <c r="L239" s="12"/>
      <c r="M239" s="12"/>
      <c r="N239" s="12"/>
      <c r="O239" s="12"/>
    </row>
    <row r="240" spans="1:15" ht="35.25" customHeight="1" x14ac:dyDescent="0.2">
      <c r="A240" s="12"/>
      <c r="B240" s="13" t="s">
        <v>522</v>
      </c>
      <c r="C240" s="24"/>
      <c r="D240" s="24"/>
      <c r="E240" s="24"/>
      <c r="F240" s="25"/>
      <c r="G240" s="22"/>
      <c r="H240" s="32"/>
      <c r="I240" s="12"/>
      <c r="J240" s="18"/>
      <c r="K240" s="18"/>
      <c r="L240" s="12"/>
      <c r="M240" s="12"/>
      <c r="N240" s="12"/>
      <c r="O240" s="12"/>
    </row>
    <row r="241" spans="1:15" ht="35.25" customHeight="1" x14ac:dyDescent="0.2">
      <c r="A241" s="12"/>
      <c r="B241" s="19" t="s">
        <v>14</v>
      </c>
      <c r="C241" s="20"/>
      <c r="D241" s="20" t="s">
        <v>523</v>
      </c>
      <c r="E241" s="20" t="s">
        <v>524</v>
      </c>
      <c r="F241" s="21"/>
      <c r="G241" s="22">
        <v>61025553.159999996</v>
      </c>
      <c r="H241" s="22">
        <v>0.01</v>
      </c>
      <c r="I241" s="12"/>
      <c r="J241" s="18"/>
      <c r="K241" s="18"/>
      <c r="L241" s="12"/>
      <c r="M241" s="12"/>
      <c r="N241" s="12"/>
      <c r="O241" s="12"/>
    </row>
    <row r="242" spans="1:15" ht="35.25" customHeight="1" x14ac:dyDescent="0.2">
      <c r="A242" s="12"/>
      <c r="B242" s="19" t="s">
        <v>22</v>
      </c>
      <c r="C242" s="20"/>
      <c r="D242" s="20" t="s">
        <v>523</v>
      </c>
      <c r="E242" s="20" t="s">
        <v>524</v>
      </c>
      <c r="F242" s="21"/>
      <c r="G242" s="22">
        <v>1261234853.23</v>
      </c>
      <c r="H242" s="22">
        <v>0.16</v>
      </c>
      <c r="I242" s="12"/>
      <c r="J242" s="18"/>
      <c r="K242" s="18"/>
      <c r="L242" s="12"/>
      <c r="M242" s="12"/>
      <c r="N242" s="12"/>
      <c r="O242" s="12"/>
    </row>
    <row r="243" spans="1:15" ht="35.25" customHeight="1" x14ac:dyDescent="0.2">
      <c r="A243" s="12"/>
      <c r="B243" s="19" t="s">
        <v>26</v>
      </c>
      <c r="C243" s="20"/>
      <c r="D243" s="20" t="s">
        <v>523</v>
      </c>
      <c r="E243" s="20" t="s">
        <v>524</v>
      </c>
      <c r="F243" s="21"/>
      <c r="G243" s="22">
        <v>319114188.94</v>
      </c>
      <c r="H243" s="22">
        <v>0.04</v>
      </c>
      <c r="I243" s="12"/>
      <c r="J243" s="18"/>
      <c r="K243" s="18"/>
      <c r="L243" s="12"/>
      <c r="M243" s="12"/>
      <c r="N243" s="12"/>
      <c r="O243" s="12"/>
    </row>
    <row r="244" spans="1:15" ht="35.25" customHeight="1" x14ac:dyDescent="0.2">
      <c r="A244" s="12"/>
      <c r="B244" s="19" t="s">
        <v>52</v>
      </c>
      <c r="C244" s="20"/>
      <c r="D244" s="20" t="s">
        <v>523</v>
      </c>
      <c r="E244" s="20" t="s">
        <v>524</v>
      </c>
      <c r="F244" s="21"/>
      <c r="G244" s="22">
        <v>12320125252.200001</v>
      </c>
      <c r="H244" s="22">
        <v>1.61</v>
      </c>
      <c r="I244" s="12"/>
      <c r="J244" s="18"/>
      <c r="K244" s="18"/>
      <c r="L244" s="12"/>
      <c r="M244" s="12"/>
      <c r="N244" s="12"/>
      <c r="O244" s="12"/>
    </row>
    <row r="245" spans="1:15" ht="35.25" customHeight="1" x14ac:dyDescent="0.2">
      <c r="A245" s="12"/>
      <c r="B245" s="19" t="s">
        <v>66</v>
      </c>
      <c r="C245" s="20"/>
      <c r="D245" s="20" t="s">
        <v>523</v>
      </c>
      <c r="E245" s="20" t="s">
        <v>524</v>
      </c>
      <c r="F245" s="21"/>
      <c r="G245" s="22">
        <v>2059650.71</v>
      </c>
      <c r="H245" s="22">
        <v>0</v>
      </c>
      <c r="I245" s="12"/>
      <c r="J245" s="18"/>
      <c r="K245" s="18"/>
      <c r="L245" s="12"/>
      <c r="M245" s="12"/>
      <c r="N245" s="12"/>
      <c r="O245" s="12"/>
    </row>
    <row r="246" spans="1:15" ht="35.25" customHeight="1" x14ac:dyDescent="0.2">
      <c r="A246" s="12"/>
      <c r="B246" s="19" t="s">
        <v>70</v>
      </c>
      <c r="C246" s="20"/>
      <c r="D246" s="20" t="s">
        <v>523</v>
      </c>
      <c r="E246" s="20" t="s">
        <v>524</v>
      </c>
      <c r="F246" s="21"/>
      <c r="G246" s="22">
        <v>117381699.5</v>
      </c>
      <c r="H246" s="22">
        <v>0.02</v>
      </c>
      <c r="I246" s="12"/>
      <c r="J246" s="18"/>
      <c r="K246" s="18"/>
      <c r="L246" s="12"/>
      <c r="M246" s="12"/>
      <c r="N246" s="12"/>
      <c r="O246" s="12"/>
    </row>
    <row r="247" spans="1:15" ht="35.25" customHeight="1" x14ac:dyDescent="0.2">
      <c r="A247" s="12"/>
      <c r="B247" s="19" t="s">
        <v>72</v>
      </c>
      <c r="C247" s="20"/>
      <c r="D247" s="20" t="s">
        <v>523</v>
      </c>
      <c r="E247" s="20" t="s">
        <v>524</v>
      </c>
      <c r="F247" s="21"/>
      <c r="G247" s="22">
        <v>1127699853.6199999</v>
      </c>
      <c r="H247" s="22">
        <v>0.15</v>
      </c>
      <c r="I247" s="12"/>
      <c r="J247" s="18"/>
      <c r="K247" s="18"/>
      <c r="L247" s="12"/>
      <c r="M247" s="12"/>
      <c r="N247" s="12"/>
      <c r="O247" s="12"/>
    </row>
    <row r="248" spans="1:15" ht="35.25" customHeight="1" x14ac:dyDescent="0.2">
      <c r="A248" s="12"/>
      <c r="B248" s="19" t="s">
        <v>80</v>
      </c>
      <c r="C248" s="20"/>
      <c r="D248" s="20" t="s">
        <v>523</v>
      </c>
      <c r="E248" s="20" t="s">
        <v>524</v>
      </c>
      <c r="F248" s="21"/>
      <c r="G248" s="22">
        <v>10098986.08</v>
      </c>
      <c r="H248" s="22">
        <v>0</v>
      </c>
      <c r="I248" s="12"/>
      <c r="J248" s="18"/>
      <c r="K248" s="18"/>
      <c r="L248" s="12"/>
      <c r="M248" s="12"/>
      <c r="N248" s="12"/>
      <c r="O248" s="12"/>
    </row>
    <row r="249" spans="1:15" ht="35.25" customHeight="1" x14ac:dyDescent="0.2">
      <c r="A249" s="12"/>
      <c r="B249" s="19" t="s">
        <v>90</v>
      </c>
      <c r="C249" s="24"/>
      <c r="D249" s="24"/>
      <c r="E249" s="24"/>
      <c r="F249" s="25"/>
      <c r="G249" s="22">
        <f>SUM($G$241:$G$248)</f>
        <v>15218740037.440001</v>
      </c>
      <c r="H249" s="22">
        <f>(G249/$O$2) *100</f>
        <v>1.9838596975919054</v>
      </c>
      <c r="I249" s="12"/>
      <c r="J249" s="18"/>
      <c r="K249" s="18"/>
      <c r="L249" s="12"/>
      <c r="M249" s="12"/>
      <c r="N249" s="12"/>
      <c r="O249" s="12"/>
    </row>
    <row r="250" spans="1:15" ht="35.25" customHeight="1" x14ac:dyDescent="0.2">
      <c r="A250" s="12"/>
      <c r="B250" s="13" t="s">
        <v>525</v>
      </c>
      <c r="C250" s="24"/>
      <c r="D250" s="24"/>
      <c r="E250" s="24"/>
      <c r="F250" s="25"/>
      <c r="G250" s="22"/>
      <c r="H250" s="32"/>
      <c r="I250" s="12"/>
      <c r="J250" s="18"/>
      <c r="K250" s="18"/>
      <c r="L250" s="12"/>
      <c r="M250" s="12"/>
      <c r="N250" s="12"/>
      <c r="O250" s="12"/>
    </row>
    <row r="251" spans="1:15" ht="35.25" customHeight="1" x14ac:dyDescent="0.2">
      <c r="A251" s="12"/>
      <c r="B251" s="19" t="s">
        <v>90</v>
      </c>
      <c r="C251" s="24"/>
      <c r="D251" s="24"/>
      <c r="E251" s="24"/>
      <c r="F251" s="25"/>
      <c r="G251" s="22"/>
      <c r="H251" s="22">
        <f>(G251/$O$2) *100</f>
        <v>0</v>
      </c>
      <c r="I251" s="12"/>
      <c r="J251" s="18"/>
      <c r="K251" s="18"/>
      <c r="L251" s="12"/>
      <c r="M251" s="12"/>
      <c r="N251" s="12"/>
      <c r="O251" s="12"/>
    </row>
    <row r="252" spans="1:15" ht="35.25" customHeight="1" x14ac:dyDescent="0.2">
      <c r="A252" s="12"/>
      <c r="B252" s="13" t="s">
        <v>526</v>
      </c>
      <c r="C252" s="24"/>
      <c r="D252" s="24"/>
      <c r="E252" s="24"/>
      <c r="F252" s="25"/>
      <c r="G252" s="22"/>
      <c r="H252" s="32"/>
      <c r="I252" s="12"/>
      <c r="J252" s="18"/>
      <c r="K252" s="18"/>
      <c r="L252" s="12"/>
      <c r="M252" s="12"/>
      <c r="N252" s="12"/>
      <c r="O252" s="12"/>
    </row>
    <row r="253" spans="1:15" ht="35.25" customHeight="1" x14ac:dyDescent="0.2">
      <c r="A253" s="12"/>
      <c r="B253" s="19" t="s">
        <v>90</v>
      </c>
      <c r="C253" s="24"/>
      <c r="D253" s="24"/>
      <c r="E253" s="24"/>
      <c r="F253" s="25"/>
      <c r="G253" s="22"/>
      <c r="H253" s="22">
        <f>(G253/$O$2) *100</f>
        <v>0</v>
      </c>
      <c r="I253" s="12"/>
      <c r="J253" s="18"/>
      <c r="K253" s="18"/>
      <c r="L253" s="12"/>
      <c r="M253" s="12"/>
      <c r="N253" s="12"/>
      <c r="O253" s="12"/>
    </row>
    <row r="254" spans="1:15" ht="35.25" customHeight="1" x14ac:dyDescent="0.2">
      <c r="A254" s="12"/>
      <c r="B254" s="13" t="s">
        <v>527</v>
      </c>
      <c r="C254" s="24"/>
      <c r="D254" s="24"/>
      <c r="E254" s="24"/>
      <c r="F254" s="25"/>
      <c r="G254" s="22"/>
      <c r="H254" s="32"/>
      <c r="I254" s="12"/>
      <c r="J254" s="18"/>
      <c r="K254" s="18"/>
      <c r="L254" s="12"/>
      <c r="M254" s="12"/>
      <c r="N254" s="12"/>
      <c r="O254" s="12"/>
    </row>
    <row r="255" spans="1:15" ht="35.25" customHeight="1" x14ac:dyDescent="0.2">
      <c r="A255" s="12"/>
      <c r="B255" s="19" t="s">
        <v>190</v>
      </c>
      <c r="C255" s="20"/>
      <c r="D255" s="20" t="s">
        <v>188</v>
      </c>
      <c r="E255" s="20" t="s">
        <v>189</v>
      </c>
      <c r="F255" s="21"/>
      <c r="G255" s="22">
        <v>3484.32</v>
      </c>
      <c r="H255" s="22">
        <v>0</v>
      </c>
      <c r="I255" s="12"/>
      <c r="J255" s="18"/>
      <c r="K255" s="18"/>
      <c r="L255" s="12"/>
      <c r="M255" s="12"/>
      <c r="N255" s="12"/>
      <c r="O255" s="12"/>
    </row>
    <row r="256" spans="1:15" ht="35.25" customHeight="1" x14ac:dyDescent="0.2">
      <c r="A256" s="12"/>
      <c r="B256" s="19" t="s">
        <v>226</v>
      </c>
      <c r="C256" s="20"/>
      <c r="D256" s="20" t="s">
        <v>202</v>
      </c>
      <c r="E256" s="20" t="s">
        <v>203</v>
      </c>
      <c r="F256" s="21"/>
      <c r="G256" s="22">
        <v>105196177.38</v>
      </c>
      <c r="H256" s="22">
        <v>0.01</v>
      </c>
      <c r="I256" s="12"/>
      <c r="J256" s="18"/>
      <c r="K256" s="18"/>
      <c r="L256" s="12"/>
      <c r="M256" s="12"/>
      <c r="N256" s="12"/>
      <c r="O256" s="12"/>
    </row>
    <row r="257" spans="1:15" ht="35.25" customHeight="1" x14ac:dyDescent="0.2">
      <c r="A257" s="12"/>
      <c r="B257" s="19" t="s">
        <v>252</v>
      </c>
      <c r="C257" s="20"/>
      <c r="D257" s="20" t="s">
        <v>254</v>
      </c>
      <c r="E257" s="20" t="s">
        <v>255</v>
      </c>
      <c r="F257" s="21"/>
      <c r="G257" s="22">
        <v>78218952.629999995</v>
      </c>
      <c r="H257" s="22">
        <v>0.01</v>
      </c>
      <c r="I257" s="12"/>
      <c r="J257" s="18"/>
      <c r="K257" s="18"/>
      <c r="L257" s="12"/>
      <c r="M257" s="12"/>
      <c r="N257" s="12"/>
      <c r="O257" s="12"/>
    </row>
    <row r="258" spans="1:15" ht="35.25" customHeight="1" x14ac:dyDescent="0.2">
      <c r="A258" s="12"/>
      <c r="B258" s="19" t="s">
        <v>352</v>
      </c>
      <c r="C258" s="20"/>
      <c r="D258" s="20" t="s">
        <v>254</v>
      </c>
      <c r="E258" s="20" t="s">
        <v>255</v>
      </c>
      <c r="F258" s="21"/>
      <c r="G258" s="22">
        <v>60950216.700000003</v>
      </c>
      <c r="H258" s="22">
        <v>0.01</v>
      </c>
      <c r="I258" s="12"/>
      <c r="J258" s="18"/>
      <c r="K258" s="18"/>
      <c r="L258" s="12"/>
      <c r="M258" s="12"/>
      <c r="N258" s="12"/>
      <c r="O258" s="12"/>
    </row>
    <row r="259" spans="1:15" ht="35.25" customHeight="1" x14ac:dyDescent="0.2">
      <c r="A259" s="12"/>
      <c r="B259" s="19" t="s">
        <v>366</v>
      </c>
      <c r="C259" s="20"/>
      <c r="D259" s="20" t="s">
        <v>262</v>
      </c>
      <c r="E259" s="20" t="s">
        <v>263</v>
      </c>
      <c r="F259" s="21"/>
      <c r="G259" s="22">
        <v>426.3</v>
      </c>
      <c r="H259" s="22">
        <v>0</v>
      </c>
      <c r="I259" s="12"/>
      <c r="J259" s="18"/>
      <c r="K259" s="18"/>
      <c r="L259" s="12"/>
      <c r="M259" s="12"/>
      <c r="N259" s="12"/>
      <c r="O259" s="12"/>
    </row>
    <row r="260" spans="1:15" ht="35.25" customHeight="1" x14ac:dyDescent="0.2">
      <c r="A260" s="12"/>
      <c r="B260" s="19" t="s">
        <v>370</v>
      </c>
      <c r="C260" s="20"/>
      <c r="D260" s="20" t="s">
        <v>188</v>
      </c>
      <c r="E260" s="20" t="s">
        <v>189</v>
      </c>
      <c r="F260" s="21"/>
      <c r="G260" s="22">
        <v>245863520</v>
      </c>
      <c r="H260" s="22">
        <v>0.03</v>
      </c>
      <c r="I260" s="12"/>
      <c r="J260" s="18"/>
      <c r="K260" s="18"/>
      <c r="L260" s="12"/>
      <c r="M260" s="12"/>
      <c r="N260" s="12"/>
      <c r="O260" s="12"/>
    </row>
    <row r="261" spans="1:15" ht="35.25" customHeight="1" x14ac:dyDescent="0.2">
      <c r="A261" s="12"/>
      <c r="B261" s="19" t="s">
        <v>90</v>
      </c>
      <c r="C261" s="24"/>
      <c r="D261" s="24"/>
      <c r="E261" s="24"/>
      <c r="F261" s="25"/>
      <c r="G261" s="22">
        <f>SUM($G$255:$G$260)</f>
        <v>490232777.32999998</v>
      </c>
      <c r="H261" s="22">
        <f>(G261/$O$2) *100</f>
        <v>6.3904964996506386E-2</v>
      </c>
      <c r="I261" s="12"/>
      <c r="J261" s="18"/>
      <c r="K261" s="18"/>
      <c r="L261" s="12"/>
      <c r="M261" s="12"/>
      <c r="N261" s="12"/>
      <c r="O261" s="12"/>
    </row>
    <row r="262" spans="1:15" ht="35.25" customHeight="1" x14ac:dyDescent="0.2">
      <c r="A262" s="12"/>
      <c r="B262" s="13" t="s">
        <v>528</v>
      </c>
      <c r="C262" s="24"/>
      <c r="D262" s="24"/>
      <c r="E262" s="24"/>
      <c r="F262" s="25"/>
      <c r="G262" s="22"/>
      <c r="H262" s="32"/>
      <c r="I262" s="12"/>
      <c r="J262" s="18"/>
      <c r="K262" s="18"/>
      <c r="L262" s="12"/>
      <c r="M262" s="12"/>
      <c r="N262" s="12"/>
      <c r="O262" s="12"/>
    </row>
    <row r="263" spans="1:15" ht="35.25" customHeight="1" x14ac:dyDescent="0.2">
      <c r="A263" s="12"/>
      <c r="B263" s="19" t="s">
        <v>90</v>
      </c>
      <c r="C263" s="24"/>
      <c r="D263" s="24"/>
      <c r="E263" s="24"/>
      <c r="F263" s="25"/>
      <c r="G263" s="22"/>
      <c r="H263" s="22">
        <f>(G263/$O$2) *100</f>
        <v>0</v>
      </c>
      <c r="I263" s="12"/>
      <c r="J263" s="18"/>
      <c r="K263" s="18"/>
      <c r="L263" s="12"/>
      <c r="M263" s="12"/>
      <c r="N263" s="12"/>
      <c r="O263" s="12"/>
    </row>
    <row r="264" spans="1:15" ht="35.25" customHeight="1" x14ac:dyDescent="0.2">
      <c r="A264" s="12"/>
      <c r="B264" s="13" t="s">
        <v>529</v>
      </c>
      <c r="C264" s="24"/>
      <c r="D264" s="24"/>
      <c r="E264" s="24"/>
      <c r="F264" s="25"/>
      <c r="G264" s="22"/>
      <c r="H264" s="32"/>
      <c r="I264" s="12"/>
      <c r="J264" s="18"/>
      <c r="K264" s="18"/>
      <c r="L264" s="12"/>
      <c r="M264" s="12"/>
      <c r="N264" s="12"/>
      <c r="O264" s="12"/>
    </row>
    <row r="265" spans="1:15" ht="35.25" customHeight="1" x14ac:dyDescent="0.2">
      <c r="A265" s="12"/>
      <c r="B265" s="19" t="s">
        <v>90</v>
      </c>
      <c r="C265" s="24"/>
      <c r="D265" s="24"/>
      <c r="E265" s="24"/>
      <c r="F265" s="25"/>
      <c r="G265" s="22"/>
      <c r="H265" s="22">
        <f>(G265/$O$2) *100</f>
        <v>0</v>
      </c>
      <c r="I265" s="12"/>
      <c r="J265" s="18"/>
      <c r="K265" s="18"/>
      <c r="L265" s="12"/>
      <c r="M265" s="12"/>
      <c r="N265" s="12"/>
      <c r="O265" s="12"/>
    </row>
    <row r="266" spans="1:15" ht="35.25" customHeight="1" x14ac:dyDescent="0.2">
      <c r="A266" s="23"/>
      <c r="B266" s="13" t="s">
        <v>530</v>
      </c>
      <c r="C266" s="26"/>
      <c r="D266" s="26"/>
      <c r="E266" s="26"/>
      <c r="F266" s="27"/>
      <c r="G266" s="28">
        <f>G265+G263+G261+G253+G251+G249+G239+G236+G234+G223+G221+G219+G203+G201+G199+G196+G193+G164+G68+G66+G46</f>
        <v>767127839529.84009</v>
      </c>
      <c r="H266" s="28">
        <v>100</v>
      </c>
      <c r="I266" s="23"/>
      <c r="J266" s="44">
        <v>767127839529.83997</v>
      </c>
      <c r="K266" s="45">
        <f>ROUND(G266,2)-ROUND(J266,2)</f>
        <v>0</v>
      </c>
      <c r="L266" s="23"/>
      <c r="M266" s="23"/>
      <c r="N266" s="23"/>
      <c r="O266" s="23"/>
    </row>
    <row r="267" spans="1:15" ht="35.25" customHeight="1" x14ac:dyDescent="0.2"/>
    <row r="268" spans="1:15" ht="35.25" customHeight="1" x14ac:dyDescent="0.2"/>
    <row r="269" spans="1:15" ht="35.25" customHeight="1" x14ac:dyDescent="0.2"/>
    <row r="270" spans="1:15" ht="35.25" customHeight="1" x14ac:dyDescent="0.2"/>
    <row r="271" spans="1:15" ht="35.25" customHeight="1" x14ac:dyDescent="0.2"/>
    <row r="272" spans="1:15" ht="35.25" customHeight="1" x14ac:dyDescent="0.2"/>
    <row r="273" ht="35.25" customHeight="1" x14ac:dyDescent="0.2"/>
    <row r="274" ht="35.25" customHeight="1" x14ac:dyDescent="0.2"/>
    <row r="275" ht="35.25" customHeight="1" x14ac:dyDescent="0.2"/>
    <row r="276" ht="35.25" customHeight="1" x14ac:dyDescent="0.2"/>
    <row r="277" ht="35.25" customHeight="1" x14ac:dyDescent="0.2"/>
    <row r="278" ht="35.25" customHeight="1" x14ac:dyDescent="0.2"/>
    <row r="279" ht="35.25" customHeight="1" x14ac:dyDescent="0.2"/>
    <row r="280" ht="35.25" customHeight="1" x14ac:dyDescent="0.2"/>
    <row r="281" ht="35.25" customHeight="1" x14ac:dyDescent="0.2"/>
    <row r="282" ht="35.25" customHeight="1" x14ac:dyDescent="0.2"/>
    <row r="283" ht="35.25" customHeight="1" x14ac:dyDescent="0.2"/>
    <row r="284" ht="35.25" customHeight="1" x14ac:dyDescent="0.2"/>
    <row r="285" ht="35.25" customHeight="1" x14ac:dyDescent="0.2"/>
    <row r="286" ht="35.25" customHeight="1" x14ac:dyDescent="0.2"/>
    <row r="287" ht="35.25" customHeight="1" x14ac:dyDescent="0.2"/>
    <row r="288" ht="35.25" customHeight="1" x14ac:dyDescent="0.2"/>
    <row r="289" ht="35.25" customHeight="1" x14ac:dyDescent="0.2"/>
    <row r="290" ht="35.25" customHeight="1" x14ac:dyDescent="0.2"/>
    <row r="291" ht="35.25" customHeight="1" x14ac:dyDescent="0.2"/>
    <row r="292" ht="35.25" customHeight="1" x14ac:dyDescent="0.2"/>
    <row r="293" ht="35.25" customHeight="1" x14ac:dyDescent="0.2"/>
    <row r="294" ht="35.25" customHeight="1" x14ac:dyDescent="0.2"/>
    <row r="295" ht="35.25" customHeight="1" x14ac:dyDescent="0.2"/>
    <row r="296" ht="35.25" customHeight="1" x14ac:dyDescent="0.2"/>
    <row r="297" ht="35.25" customHeight="1" x14ac:dyDescent="0.2"/>
    <row r="298" ht="35.25" customHeight="1" x14ac:dyDescent="0.2"/>
    <row r="299" ht="35.25" customHeight="1" x14ac:dyDescent="0.2"/>
    <row r="300" ht="35.25" customHeight="1" x14ac:dyDescent="0.2"/>
    <row r="301" ht="35.25" customHeight="1" x14ac:dyDescent="0.2"/>
    <row r="302" ht="35.25" customHeight="1" x14ac:dyDescent="0.2"/>
    <row r="303" ht="35.25" customHeight="1" x14ac:dyDescent="0.2"/>
    <row r="304" ht="35.25" customHeight="1" x14ac:dyDescent="0.2"/>
    <row r="305" ht="35.25" customHeight="1" x14ac:dyDescent="0.2"/>
    <row r="306" ht="35.25" customHeight="1" x14ac:dyDescent="0.2"/>
    <row r="307" ht="35.25" customHeight="1" x14ac:dyDescent="0.2"/>
    <row r="308" ht="35.25" customHeight="1" x14ac:dyDescent="0.2"/>
    <row r="309" ht="35.25" customHeight="1" x14ac:dyDescent="0.2"/>
    <row r="310" ht="35.25" customHeight="1" x14ac:dyDescent="0.2"/>
    <row r="311" ht="35.25" customHeight="1" x14ac:dyDescent="0.2"/>
    <row r="312" ht="35.25" customHeight="1" x14ac:dyDescent="0.2"/>
    <row r="313" ht="35.25" customHeight="1" x14ac:dyDescent="0.2"/>
    <row r="314" ht="35.25" customHeight="1" x14ac:dyDescent="0.2"/>
    <row r="315" ht="35.25" customHeight="1" x14ac:dyDescent="0.2"/>
    <row r="316" ht="35.25" customHeight="1" x14ac:dyDescent="0.2"/>
    <row r="317" ht="35.25" customHeight="1" x14ac:dyDescent="0.2"/>
    <row r="318" ht="35.25" customHeight="1" x14ac:dyDescent="0.2"/>
    <row r="319" ht="35.25" customHeight="1" x14ac:dyDescent="0.2"/>
    <row r="320" ht="35.25" customHeight="1" x14ac:dyDescent="0.2"/>
    <row r="321" ht="35.25" customHeight="1" x14ac:dyDescent="0.2"/>
    <row r="322" ht="35.25" customHeight="1" x14ac:dyDescent="0.2"/>
    <row r="323" ht="35.25" customHeight="1" x14ac:dyDescent="0.2"/>
    <row r="324" ht="35.25" customHeight="1" x14ac:dyDescent="0.2"/>
    <row r="325" ht="35.25" customHeight="1" x14ac:dyDescent="0.2"/>
    <row r="326" ht="35.25" customHeight="1" x14ac:dyDescent="0.2"/>
    <row r="327" ht="35.25" customHeight="1" x14ac:dyDescent="0.2"/>
    <row r="328" ht="35.25" customHeight="1" x14ac:dyDescent="0.2"/>
    <row r="329" ht="35.25" customHeight="1" x14ac:dyDescent="0.2"/>
    <row r="330" ht="35.25" customHeight="1" x14ac:dyDescent="0.2"/>
    <row r="331" ht="35.25" customHeight="1" x14ac:dyDescent="0.2"/>
    <row r="332" ht="35.25" customHeight="1" x14ac:dyDescent="0.2"/>
    <row r="333" ht="35.25" customHeight="1" x14ac:dyDescent="0.2"/>
    <row r="334" ht="35.25" customHeight="1" x14ac:dyDescent="0.2"/>
    <row r="335" ht="35.25" customHeight="1" x14ac:dyDescent="0.2"/>
    <row r="336" ht="35.25" customHeight="1" x14ac:dyDescent="0.2"/>
    <row r="337" ht="35.25" customHeight="1" x14ac:dyDescent="0.2"/>
    <row r="338" ht="35.25" customHeight="1" x14ac:dyDescent="0.2"/>
    <row r="339" ht="35.25" customHeight="1" x14ac:dyDescent="0.2"/>
    <row r="340" ht="35.25" customHeight="1" x14ac:dyDescent="0.2"/>
    <row r="341" ht="35.25" customHeight="1" x14ac:dyDescent="0.2"/>
    <row r="342" ht="35.25" customHeight="1" x14ac:dyDescent="0.2"/>
    <row r="343" ht="35.25" customHeight="1" x14ac:dyDescent="0.2"/>
    <row r="344" ht="35.25" customHeight="1" x14ac:dyDescent="0.2"/>
    <row r="345" ht="35.25" customHeight="1" x14ac:dyDescent="0.2"/>
    <row r="346" ht="35.25" customHeight="1" x14ac:dyDescent="0.2"/>
    <row r="347" ht="35.25" customHeight="1" x14ac:dyDescent="0.2"/>
    <row r="348" ht="35.25" customHeight="1" x14ac:dyDescent="0.2"/>
    <row r="349" ht="35.25" customHeight="1" x14ac:dyDescent="0.2"/>
    <row r="350" ht="35.25" customHeight="1" x14ac:dyDescent="0.2"/>
    <row r="351" ht="35.25" customHeight="1" x14ac:dyDescent="0.2"/>
    <row r="352" ht="35.25" customHeight="1" x14ac:dyDescent="0.2"/>
    <row r="353" ht="35.25" customHeight="1" x14ac:dyDescent="0.2"/>
    <row r="354" ht="35.25" customHeight="1" x14ac:dyDescent="0.2"/>
    <row r="355" ht="35.25" customHeight="1" x14ac:dyDescent="0.2"/>
    <row r="356" ht="35.25" customHeight="1" x14ac:dyDescent="0.2"/>
    <row r="357" ht="35.25" customHeight="1" x14ac:dyDescent="0.2"/>
    <row r="358" ht="35.25" customHeight="1" x14ac:dyDescent="0.2"/>
    <row r="359" ht="35.25" customHeight="1" x14ac:dyDescent="0.2"/>
    <row r="360" ht="35.25" customHeight="1" x14ac:dyDescent="0.2"/>
    <row r="361" ht="35.25" customHeight="1" x14ac:dyDescent="0.2"/>
    <row r="362" ht="35.25" customHeight="1" x14ac:dyDescent="0.2"/>
    <row r="363" ht="35.25" customHeight="1" x14ac:dyDescent="0.2"/>
    <row r="364" ht="35.25" customHeight="1" x14ac:dyDescent="0.2"/>
    <row r="365" ht="35.25" customHeight="1" x14ac:dyDescent="0.2"/>
    <row r="366" ht="35.25" customHeight="1" x14ac:dyDescent="0.2"/>
    <row r="367" ht="35.25" customHeight="1" x14ac:dyDescent="0.2"/>
    <row r="368" ht="35.25" customHeight="1" x14ac:dyDescent="0.2"/>
    <row r="369" ht="35.25" customHeight="1" x14ac:dyDescent="0.2"/>
    <row r="370" ht="35.25" customHeight="1" x14ac:dyDescent="0.2"/>
    <row r="371" ht="35.25" customHeight="1" x14ac:dyDescent="0.2"/>
    <row r="372" ht="35.25" customHeight="1" x14ac:dyDescent="0.2"/>
    <row r="373" ht="35.25" customHeight="1" x14ac:dyDescent="0.2"/>
    <row r="374" ht="35.25" customHeight="1" x14ac:dyDescent="0.2"/>
    <row r="375" ht="35.25" customHeight="1" x14ac:dyDescent="0.2"/>
    <row r="376" ht="35.25" customHeight="1" x14ac:dyDescent="0.2"/>
    <row r="377" ht="35.25" customHeight="1" x14ac:dyDescent="0.2"/>
    <row r="378" ht="35.25" customHeight="1" x14ac:dyDescent="0.2"/>
    <row r="379" ht="35.25" customHeight="1" x14ac:dyDescent="0.2"/>
    <row r="380" ht="35.25" customHeight="1" x14ac:dyDescent="0.2"/>
    <row r="381" ht="35.25" customHeight="1" x14ac:dyDescent="0.2"/>
    <row r="382" ht="35.25" customHeight="1" x14ac:dyDescent="0.2"/>
    <row r="383" ht="35.25" customHeight="1" x14ac:dyDescent="0.2"/>
    <row r="384" ht="35.25" customHeight="1" x14ac:dyDescent="0.2"/>
    <row r="385" ht="35.25" customHeight="1" x14ac:dyDescent="0.2"/>
    <row r="386" ht="35.25" customHeight="1" x14ac:dyDescent="0.2"/>
    <row r="387" ht="35.25" customHeight="1" x14ac:dyDescent="0.2"/>
    <row r="388" ht="35.25" customHeight="1" x14ac:dyDescent="0.2"/>
    <row r="389" ht="35.25" customHeight="1" x14ac:dyDescent="0.2"/>
    <row r="390" ht="35.25" customHeight="1" x14ac:dyDescent="0.2"/>
    <row r="391" ht="35.25" customHeight="1" x14ac:dyDescent="0.2"/>
    <row r="392" ht="35.25" customHeight="1" x14ac:dyDescent="0.2"/>
    <row r="393" ht="35.25" customHeight="1" x14ac:dyDescent="0.2"/>
    <row r="394" ht="35.25" customHeight="1" x14ac:dyDescent="0.2"/>
    <row r="395" ht="35.25" customHeight="1" x14ac:dyDescent="0.2"/>
    <row r="396" ht="35.25" customHeight="1" x14ac:dyDescent="0.2"/>
    <row r="397" ht="35.25" customHeight="1" x14ac:dyDescent="0.2"/>
    <row r="398" ht="35.25" customHeight="1" x14ac:dyDescent="0.2"/>
    <row r="399" ht="35.25" customHeight="1" x14ac:dyDescent="0.2"/>
    <row r="400" ht="35.25" customHeight="1" x14ac:dyDescent="0.2"/>
    <row r="401" ht="35.25" customHeight="1" x14ac:dyDescent="0.2"/>
    <row r="402" ht="35.25" customHeight="1" x14ac:dyDescent="0.2"/>
    <row r="403" ht="35.25" customHeight="1" x14ac:dyDescent="0.2"/>
    <row r="404" ht="35.25" customHeight="1" x14ac:dyDescent="0.2"/>
    <row r="405" ht="35.25" customHeight="1" x14ac:dyDescent="0.2"/>
    <row r="406" ht="35.25" customHeight="1" x14ac:dyDescent="0.2"/>
    <row r="407" ht="35.25" customHeight="1" x14ac:dyDescent="0.2"/>
    <row r="408" ht="35.25" customHeight="1" x14ac:dyDescent="0.2"/>
    <row r="409" ht="35.25" customHeight="1" x14ac:dyDescent="0.2"/>
    <row r="410" ht="35.25" customHeight="1" x14ac:dyDescent="0.2"/>
    <row r="411" ht="35.25" customHeight="1" x14ac:dyDescent="0.2"/>
    <row r="412" ht="35.25" customHeight="1" x14ac:dyDescent="0.2"/>
    <row r="413" ht="35.25" customHeight="1" x14ac:dyDescent="0.2"/>
    <row r="414" ht="35.25" customHeight="1" x14ac:dyDescent="0.2"/>
    <row r="415" ht="35.25" customHeight="1" x14ac:dyDescent="0.2"/>
    <row r="416" ht="35.25" customHeight="1" x14ac:dyDescent="0.2"/>
    <row r="417" ht="35.25" customHeight="1" x14ac:dyDescent="0.2"/>
    <row r="418" ht="35.25" customHeight="1" x14ac:dyDescent="0.2"/>
    <row r="419" ht="35.25" customHeight="1" x14ac:dyDescent="0.2"/>
    <row r="420" ht="35.25" customHeight="1" x14ac:dyDescent="0.2"/>
    <row r="421" ht="35.25" customHeight="1" x14ac:dyDescent="0.2"/>
    <row r="422" ht="35.25" customHeight="1" x14ac:dyDescent="0.2"/>
    <row r="423" ht="35.25" customHeight="1" x14ac:dyDescent="0.2"/>
    <row r="424" ht="35.25" customHeight="1" x14ac:dyDescent="0.2"/>
    <row r="425" ht="35.25" customHeight="1" x14ac:dyDescent="0.2"/>
    <row r="426" ht="35.25" customHeight="1" x14ac:dyDescent="0.2"/>
    <row r="427" ht="35.25" customHeight="1" x14ac:dyDescent="0.2"/>
    <row r="428" ht="35.25" customHeight="1" x14ac:dyDescent="0.2"/>
    <row r="429" ht="35.25" customHeight="1" x14ac:dyDescent="0.2"/>
    <row r="430" ht="35.25" customHeight="1" x14ac:dyDescent="0.2"/>
    <row r="431" ht="35.25" customHeight="1" x14ac:dyDescent="0.2"/>
    <row r="432" ht="35.25" customHeight="1" x14ac:dyDescent="0.2"/>
    <row r="433" ht="35.25" customHeight="1" x14ac:dyDescent="0.2"/>
    <row r="434" ht="35.25" customHeight="1" x14ac:dyDescent="0.2"/>
    <row r="435" ht="35.25" customHeight="1" x14ac:dyDescent="0.2"/>
    <row r="436" ht="35.25" customHeight="1" x14ac:dyDescent="0.2"/>
    <row r="437" ht="35.25" customHeight="1" x14ac:dyDescent="0.2"/>
    <row r="438" ht="35.25" customHeight="1" x14ac:dyDescent="0.2"/>
    <row r="439" ht="35.25" customHeight="1" x14ac:dyDescent="0.2"/>
    <row r="440" ht="35.25" customHeight="1" x14ac:dyDescent="0.2"/>
    <row r="441" ht="35.25" customHeight="1" x14ac:dyDescent="0.2"/>
    <row r="442" ht="35.25" customHeight="1" x14ac:dyDescent="0.2"/>
    <row r="443" ht="35.25" customHeight="1" x14ac:dyDescent="0.2"/>
    <row r="444" ht="35.25" customHeight="1" x14ac:dyDescent="0.2"/>
    <row r="445" ht="35.25" customHeight="1" x14ac:dyDescent="0.2"/>
    <row r="446" ht="35.25" customHeight="1" x14ac:dyDescent="0.2"/>
    <row r="447" ht="35.25" customHeight="1" x14ac:dyDescent="0.2"/>
    <row r="448" ht="35.25" customHeight="1" x14ac:dyDescent="0.2"/>
    <row r="449" ht="35.25" customHeight="1" x14ac:dyDescent="0.2"/>
    <row r="450" ht="35.25" customHeight="1" x14ac:dyDescent="0.2"/>
    <row r="451" ht="35.25" customHeight="1" x14ac:dyDescent="0.2"/>
    <row r="452" ht="35.25" customHeight="1" x14ac:dyDescent="0.2"/>
    <row r="453" ht="35.25" customHeight="1" x14ac:dyDescent="0.2"/>
    <row r="454" ht="35.25" customHeight="1" x14ac:dyDescent="0.2"/>
    <row r="455" ht="35.25" customHeight="1" x14ac:dyDescent="0.2"/>
    <row r="456" ht="35.25" customHeight="1" x14ac:dyDescent="0.2"/>
    <row r="457" ht="35.25" customHeight="1" x14ac:dyDescent="0.2"/>
    <row r="458" ht="35.25" customHeight="1" x14ac:dyDescent="0.2"/>
    <row r="459" ht="35.25" customHeight="1" x14ac:dyDescent="0.2"/>
    <row r="460" ht="35.25" customHeight="1" x14ac:dyDescent="0.2"/>
    <row r="461" ht="35.25" customHeight="1" x14ac:dyDescent="0.2"/>
    <row r="462" ht="35.25" customHeight="1" x14ac:dyDescent="0.2"/>
    <row r="463" ht="35.25" customHeight="1" x14ac:dyDescent="0.2"/>
    <row r="464" ht="35.25" customHeight="1" x14ac:dyDescent="0.2"/>
    <row r="465" ht="35.25" customHeight="1" x14ac:dyDescent="0.2"/>
    <row r="466" ht="35.25" customHeight="1" x14ac:dyDescent="0.2"/>
    <row r="467" ht="35.25" customHeight="1" x14ac:dyDescent="0.2"/>
    <row r="468" ht="35.25" customHeight="1" x14ac:dyDescent="0.2"/>
    <row r="469" ht="35.25" customHeight="1" x14ac:dyDescent="0.2"/>
    <row r="470" ht="35.25" customHeight="1" x14ac:dyDescent="0.2"/>
    <row r="471" ht="35.25" customHeight="1" x14ac:dyDescent="0.2"/>
    <row r="472" ht="35.25" customHeight="1" x14ac:dyDescent="0.2"/>
    <row r="473" ht="35.25" customHeight="1" x14ac:dyDescent="0.2"/>
    <row r="474" ht="35.25" customHeight="1" x14ac:dyDescent="0.2"/>
    <row r="475" ht="35.25" customHeight="1" x14ac:dyDescent="0.2"/>
    <row r="476" ht="35.25" customHeight="1" x14ac:dyDescent="0.2"/>
    <row r="477" ht="35.25" customHeight="1" x14ac:dyDescent="0.2"/>
    <row r="478" ht="35.25" customHeight="1" x14ac:dyDescent="0.2"/>
    <row r="479" ht="35.25" customHeight="1" x14ac:dyDescent="0.2"/>
    <row r="480" ht="35.25" customHeight="1" x14ac:dyDescent="0.2"/>
    <row r="481" ht="35.25" customHeight="1" x14ac:dyDescent="0.2"/>
    <row r="482" ht="35.25" customHeight="1" x14ac:dyDescent="0.2"/>
    <row r="483" ht="35.25" customHeight="1" x14ac:dyDescent="0.2"/>
    <row r="484" ht="35.25" customHeight="1" x14ac:dyDescent="0.2"/>
    <row r="485" ht="35.25" customHeight="1" x14ac:dyDescent="0.2"/>
    <row r="486" ht="35.25" customHeight="1" x14ac:dyDescent="0.2"/>
    <row r="487" ht="35.25" customHeight="1" x14ac:dyDescent="0.2"/>
    <row r="488" ht="35.25" customHeight="1" x14ac:dyDescent="0.2"/>
    <row r="489" ht="35.25" customHeight="1" x14ac:dyDescent="0.2"/>
    <row r="490" ht="35.25" customHeight="1" x14ac:dyDescent="0.2"/>
    <row r="491" ht="35.25" customHeight="1" x14ac:dyDescent="0.2"/>
    <row r="492" ht="35.25" customHeight="1" x14ac:dyDescent="0.2"/>
    <row r="493" ht="35.25" customHeight="1" x14ac:dyDescent="0.2"/>
    <row r="494" ht="35.25" customHeight="1" x14ac:dyDescent="0.2"/>
    <row r="495" ht="35.25" customHeight="1" x14ac:dyDescent="0.2"/>
    <row r="496" ht="35.25" customHeight="1" x14ac:dyDescent="0.2"/>
    <row r="497" ht="35.25" customHeight="1" x14ac:dyDescent="0.2"/>
    <row r="498" ht="35.25" customHeight="1" x14ac:dyDescent="0.2"/>
    <row r="499" ht="35.25" customHeight="1" x14ac:dyDescent="0.2"/>
    <row r="500" ht="35.25" customHeight="1" x14ac:dyDescent="0.2"/>
    <row r="501" ht="35.25" customHeight="1" x14ac:dyDescent="0.2"/>
    <row r="502" ht="35.25" customHeight="1" x14ac:dyDescent="0.2"/>
    <row r="503" ht="35.25" customHeight="1" x14ac:dyDescent="0.2"/>
    <row r="504" ht="35.25" customHeight="1" x14ac:dyDescent="0.2"/>
    <row r="505" ht="35.25" customHeight="1" x14ac:dyDescent="0.2"/>
    <row r="506" ht="35.25" customHeight="1" x14ac:dyDescent="0.2"/>
    <row r="507" ht="35.25" customHeight="1" x14ac:dyDescent="0.2"/>
    <row r="508" ht="35.25" customHeight="1" x14ac:dyDescent="0.2"/>
    <row r="509" ht="35.25" customHeight="1" x14ac:dyDescent="0.2"/>
    <row r="510" ht="35.25" customHeight="1" x14ac:dyDescent="0.2"/>
    <row r="511" ht="35.25" customHeight="1" x14ac:dyDescent="0.2"/>
    <row r="512" ht="35.25" customHeight="1" x14ac:dyDescent="0.2"/>
    <row r="513" ht="35.25" customHeight="1" x14ac:dyDescent="0.2"/>
    <row r="514" ht="35.25" customHeight="1" x14ac:dyDescent="0.2"/>
    <row r="515" ht="35.25" customHeight="1" x14ac:dyDescent="0.2"/>
    <row r="516" ht="35.25" customHeight="1" x14ac:dyDescent="0.2"/>
    <row r="517" ht="35.25" customHeight="1" x14ac:dyDescent="0.2"/>
    <row r="518" ht="35.25" customHeight="1" x14ac:dyDescent="0.2"/>
    <row r="519" ht="35.25" customHeight="1" x14ac:dyDescent="0.2"/>
    <row r="520" ht="35.25" customHeight="1" x14ac:dyDescent="0.2"/>
    <row r="521" ht="35.25" customHeight="1" x14ac:dyDescent="0.2"/>
    <row r="522" ht="35.25" customHeight="1" x14ac:dyDescent="0.2"/>
    <row r="523" ht="35.25" customHeight="1" x14ac:dyDescent="0.2"/>
    <row r="524" ht="35.25" customHeight="1" x14ac:dyDescent="0.2"/>
    <row r="525" ht="35.25" customHeight="1" x14ac:dyDescent="0.2"/>
    <row r="526" ht="35.25" customHeight="1" x14ac:dyDescent="0.2"/>
    <row r="527" ht="35.25" customHeight="1" x14ac:dyDescent="0.2"/>
    <row r="528" ht="35.25" customHeight="1" x14ac:dyDescent="0.2"/>
    <row r="529" ht="35.25" customHeight="1" x14ac:dyDescent="0.2"/>
    <row r="530" ht="35.25" customHeight="1" x14ac:dyDescent="0.2"/>
    <row r="531" ht="35.25" customHeight="1" x14ac:dyDescent="0.2"/>
    <row r="532" ht="35.25" customHeight="1" x14ac:dyDescent="0.2"/>
    <row r="533" ht="35.25" customHeight="1" x14ac:dyDescent="0.2"/>
    <row r="534" ht="35.25" customHeight="1" x14ac:dyDescent="0.2"/>
    <row r="535" ht="35.25" customHeight="1" x14ac:dyDescent="0.2"/>
    <row r="536" ht="35.25" customHeight="1" x14ac:dyDescent="0.2"/>
    <row r="537" ht="35.25" customHeight="1" x14ac:dyDescent="0.2"/>
    <row r="538" ht="35.25" customHeight="1" x14ac:dyDescent="0.2"/>
    <row r="539" ht="35.25" customHeight="1" x14ac:dyDescent="0.2"/>
    <row r="540" ht="35.25" customHeight="1" x14ac:dyDescent="0.2"/>
    <row r="541" ht="35.25" customHeight="1" x14ac:dyDescent="0.2"/>
    <row r="542" ht="35.25" customHeight="1" x14ac:dyDescent="0.2"/>
    <row r="543" ht="35.25" customHeight="1" x14ac:dyDescent="0.2"/>
    <row r="544" ht="35.25" customHeight="1" x14ac:dyDescent="0.2"/>
    <row r="545" ht="35.25" customHeight="1" x14ac:dyDescent="0.2"/>
    <row r="546" ht="35.25" customHeight="1" x14ac:dyDescent="0.2"/>
    <row r="547" ht="35.25" customHeight="1" x14ac:dyDescent="0.2"/>
    <row r="548" ht="35.25" customHeight="1" x14ac:dyDescent="0.2"/>
    <row r="549" ht="35.25" customHeight="1" x14ac:dyDescent="0.2"/>
    <row r="550" ht="35.25" customHeight="1" x14ac:dyDescent="0.2"/>
    <row r="551" ht="35.25" customHeight="1" x14ac:dyDescent="0.2"/>
    <row r="552" ht="35.25" customHeight="1" x14ac:dyDescent="0.2"/>
    <row r="553" ht="35.25" customHeight="1" x14ac:dyDescent="0.2"/>
    <row r="554" ht="35.25" customHeight="1" x14ac:dyDescent="0.2"/>
    <row r="555" ht="35.25" customHeight="1" x14ac:dyDescent="0.2"/>
    <row r="556" ht="35.25" customHeight="1" x14ac:dyDescent="0.2"/>
    <row r="557" ht="35.25" customHeight="1" x14ac:dyDescent="0.2"/>
    <row r="558" ht="35.25" customHeight="1" x14ac:dyDescent="0.2"/>
    <row r="559" ht="35.25" customHeight="1" x14ac:dyDescent="0.2"/>
    <row r="560" ht="35.25" customHeight="1" x14ac:dyDescent="0.2"/>
    <row r="561" ht="35.25" customHeight="1" x14ac:dyDescent="0.2"/>
    <row r="562" ht="35.25" customHeight="1" x14ac:dyDescent="0.2"/>
    <row r="563" ht="35.25" customHeight="1" x14ac:dyDescent="0.2"/>
    <row r="564" ht="35.25" customHeight="1" x14ac:dyDescent="0.2"/>
    <row r="565" ht="35.25" customHeight="1" x14ac:dyDescent="0.2"/>
    <row r="566" ht="35.25" customHeight="1" x14ac:dyDescent="0.2"/>
    <row r="567" ht="35.25" customHeight="1" x14ac:dyDescent="0.2"/>
    <row r="568" ht="35.25" customHeight="1" x14ac:dyDescent="0.2"/>
    <row r="569" ht="35.25" customHeight="1" x14ac:dyDescent="0.2"/>
    <row r="570" ht="35.25" customHeight="1" x14ac:dyDescent="0.2"/>
    <row r="571" ht="35.25" customHeight="1" x14ac:dyDescent="0.2"/>
    <row r="572" ht="35.25" customHeight="1" x14ac:dyDescent="0.2"/>
    <row r="573" ht="35.25" customHeight="1" x14ac:dyDescent="0.2"/>
    <row r="574" ht="35.25" customHeight="1" x14ac:dyDescent="0.2"/>
    <row r="575" ht="35.25" customHeight="1" x14ac:dyDescent="0.2"/>
    <row r="576" ht="35.25" customHeight="1" x14ac:dyDescent="0.2"/>
    <row r="577" ht="35.25" customHeight="1" x14ac:dyDescent="0.2"/>
    <row r="578" ht="35.25" customHeight="1" x14ac:dyDescent="0.2"/>
    <row r="579" ht="35.25" customHeight="1" x14ac:dyDescent="0.2"/>
    <row r="580" ht="35.25" customHeight="1" x14ac:dyDescent="0.2"/>
    <row r="581" ht="35.25" customHeight="1" x14ac:dyDescent="0.2"/>
    <row r="582" ht="35.25" customHeight="1" x14ac:dyDescent="0.2"/>
    <row r="583" ht="35.25" customHeight="1" x14ac:dyDescent="0.2"/>
    <row r="584" ht="35.25" customHeight="1" x14ac:dyDescent="0.2"/>
    <row r="585" ht="35.25" customHeight="1" x14ac:dyDescent="0.2"/>
    <row r="586" ht="35.25" customHeight="1" x14ac:dyDescent="0.2"/>
    <row r="587" ht="35.25" customHeight="1" x14ac:dyDescent="0.2"/>
    <row r="588" ht="35.25" customHeight="1" x14ac:dyDescent="0.2"/>
    <row r="589" ht="35.25" customHeight="1" x14ac:dyDescent="0.2"/>
    <row r="590" ht="35.25" customHeight="1" x14ac:dyDescent="0.2"/>
    <row r="591" ht="35.25" customHeight="1" x14ac:dyDescent="0.2"/>
    <row r="592" ht="35.25" customHeight="1" x14ac:dyDescent="0.2"/>
    <row r="593" ht="35.25" customHeight="1" x14ac:dyDescent="0.2"/>
    <row r="594" ht="35.25" customHeight="1" x14ac:dyDescent="0.2"/>
    <row r="595" ht="35.25" customHeight="1" x14ac:dyDescent="0.2"/>
    <row r="596" ht="35.25" customHeight="1" x14ac:dyDescent="0.2"/>
    <row r="597" ht="35.25" customHeight="1" x14ac:dyDescent="0.2"/>
    <row r="598" ht="35.25" customHeight="1" x14ac:dyDescent="0.2"/>
    <row r="599" ht="35.25" customHeight="1" x14ac:dyDescent="0.2"/>
    <row r="600" ht="35.25" customHeight="1" x14ac:dyDescent="0.2"/>
    <row r="601" ht="35.25" customHeight="1" x14ac:dyDescent="0.2"/>
    <row r="602" ht="35.25" customHeight="1" x14ac:dyDescent="0.2"/>
    <row r="603" ht="35.25" customHeight="1" x14ac:dyDescent="0.2"/>
    <row r="604" ht="35.25" customHeight="1" x14ac:dyDescent="0.2"/>
    <row r="605" ht="35.25" customHeight="1" x14ac:dyDescent="0.2"/>
    <row r="606" ht="35.25" customHeight="1" x14ac:dyDescent="0.2"/>
    <row r="607" ht="35.25" customHeight="1" x14ac:dyDescent="0.2"/>
    <row r="608" ht="35.25" customHeight="1" x14ac:dyDescent="0.2"/>
    <row r="609" ht="35.25" customHeight="1" x14ac:dyDescent="0.2"/>
    <row r="610" ht="35.25" customHeight="1" x14ac:dyDescent="0.2"/>
    <row r="611" ht="35.25" customHeight="1" x14ac:dyDescent="0.2"/>
    <row r="612" ht="35.25" customHeight="1" x14ac:dyDescent="0.2"/>
    <row r="613" ht="35.25" customHeight="1" x14ac:dyDescent="0.2"/>
    <row r="614" ht="35.25" customHeight="1" x14ac:dyDescent="0.2"/>
    <row r="615" ht="35.25" customHeight="1" x14ac:dyDescent="0.2"/>
    <row r="616" ht="35.25" customHeight="1" x14ac:dyDescent="0.2"/>
    <row r="617" ht="35.25" customHeight="1" x14ac:dyDescent="0.2"/>
    <row r="618" ht="35.25" customHeight="1" x14ac:dyDescent="0.2"/>
    <row r="619" ht="35.25" customHeight="1" x14ac:dyDescent="0.2"/>
    <row r="620" ht="35.25" customHeight="1" x14ac:dyDescent="0.2"/>
    <row r="621" ht="35.25" customHeight="1" x14ac:dyDescent="0.2"/>
    <row r="622" ht="35.25" customHeight="1" x14ac:dyDescent="0.2"/>
    <row r="623" ht="35.25" customHeight="1" x14ac:dyDescent="0.2"/>
    <row r="624" ht="35.25" customHeight="1" x14ac:dyDescent="0.2"/>
    <row r="625" ht="35.25" customHeight="1" x14ac:dyDescent="0.2"/>
    <row r="626" ht="35.25" customHeight="1" x14ac:dyDescent="0.2"/>
    <row r="627" ht="35.25" customHeight="1" x14ac:dyDescent="0.2"/>
    <row r="628" ht="35.25" customHeight="1" x14ac:dyDescent="0.2"/>
    <row r="629" ht="35.25" customHeight="1" x14ac:dyDescent="0.2"/>
    <row r="630" ht="35.25" customHeight="1" x14ac:dyDescent="0.2"/>
    <row r="631" ht="35.25" customHeight="1" x14ac:dyDescent="0.2"/>
    <row r="632" ht="35.25" customHeight="1" x14ac:dyDescent="0.2"/>
    <row r="633" ht="35.25" customHeight="1" x14ac:dyDescent="0.2"/>
    <row r="634" ht="35.25" customHeight="1" x14ac:dyDescent="0.2"/>
    <row r="635" ht="35.25" customHeight="1" x14ac:dyDescent="0.2"/>
    <row r="636" ht="35.25" customHeight="1" x14ac:dyDescent="0.2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2024-05-30T13:45:51Z</dcterms:modified>
</cp:coreProperties>
</file>